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C:\Users\katayama\Desktop\業務ファイル一式\パーソナル\1021神戸600\"/>
    </mc:Choice>
  </mc:AlternateContent>
  <bookViews>
    <workbookView xWindow="0" yWindow="0" windowWidth="17970" windowHeight="5970"/>
  </bookViews>
  <sheets>
    <sheet name="神戸600" sheetId="6" r:id="rId1"/>
  </sheets>
  <definedNames>
    <definedName name="_xlnm.Print_Area" localSheetId="0">神戸600!$A$1:$J$221</definedName>
    <definedName name="_xlnm.Print_Titles" localSheetId="0">神戸600!$1:$2</definedName>
  </definedNames>
  <calcPr calcId="171027"/>
</workbook>
</file>

<file path=xl/calcChain.xml><?xml version="1.0" encoding="utf-8"?>
<calcChain xmlns="http://schemas.openxmlformats.org/spreadsheetml/2006/main">
  <c r="E79" i="6" l="1"/>
  <c r="E80" i="6"/>
  <c r="F67" i="6" l="1"/>
  <c r="E77" i="6"/>
  <c r="E78" i="6"/>
  <c r="E75" i="6"/>
  <c r="E76" i="6"/>
  <c r="E100" i="6" l="1"/>
  <c r="E101" i="6"/>
  <c r="E102" i="6"/>
  <c r="E120" i="6"/>
  <c r="E105" i="6"/>
  <c r="E85" i="6"/>
  <c r="E86" i="6"/>
  <c r="E70" i="6" l="1"/>
  <c r="E71" i="6"/>
  <c r="F68" i="6" l="1"/>
  <c r="F66" i="6"/>
  <c r="F65" i="6"/>
  <c r="F64" i="6"/>
  <c r="F63" i="6"/>
  <c r="F62" i="6"/>
  <c r="F61" i="6"/>
  <c r="F60" i="6"/>
  <c r="F59" i="6"/>
  <c r="F58" i="6"/>
  <c r="E58" i="6" s="1"/>
  <c r="F56" i="6"/>
  <c r="F55" i="6"/>
  <c r="F54" i="6"/>
  <c r="F53" i="6"/>
  <c r="F52" i="6"/>
  <c r="F51" i="6"/>
  <c r="F50" i="6"/>
  <c r="E50" i="6" s="1"/>
  <c r="E48" i="6"/>
  <c r="E47" i="6"/>
  <c r="E45" i="6"/>
  <c r="E46" i="6"/>
  <c r="E42" i="6"/>
  <c r="E43" i="6"/>
  <c r="E37" i="6"/>
  <c r="E38" i="6"/>
  <c r="E36" i="6"/>
  <c r="E34" i="6"/>
  <c r="E49" i="6"/>
  <c r="E44" i="6"/>
  <c r="E41" i="6"/>
  <c r="E39" i="6"/>
  <c r="E35" i="6"/>
  <c r="E33" i="6"/>
  <c r="E32" i="6"/>
  <c r="E31" i="6"/>
  <c r="E30" i="6"/>
  <c r="E28" i="6"/>
  <c r="E27" i="6"/>
  <c r="E26" i="6"/>
  <c r="E25" i="6"/>
  <c r="E24" i="6"/>
  <c r="E23" i="6"/>
  <c r="E22" i="6"/>
  <c r="E21" i="6"/>
  <c r="E20" i="6"/>
  <c r="E19" i="6"/>
  <c r="E18" i="6"/>
  <c r="E17" i="6"/>
  <c r="E16" i="6"/>
  <c r="E15" i="6"/>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E57" i="6" l="1"/>
  <c r="E56" i="6"/>
  <c r="E68" i="6"/>
  <c r="E69" i="6"/>
  <c r="E95" i="6"/>
  <c r="E97" i="6"/>
  <c r="E134" i="6"/>
  <c r="E118" i="6"/>
  <c r="E129" i="6"/>
  <c r="E113" i="6"/>
  <c r="E136" i="6"/>
  <c r="E128" i="6"/>
  <c r="E125" i="6"/>
  <c r="E109" i="6"/>
  <c r="E106" i="6"/>
  <c r="E98" i="6"/>
  <c r="E94" i="6"/>
  <c r="E84" i="6"/>
  <c r="E90" i="6"/>
  <c r="E64" i="6"/>
  <c r="E55" i="6"/>
  <c r="E65" i="6"/>
  <c r="E59" i="6"/>
  <c r="E63" i="6"/>
  <c r="E67" i="6"/>
  <c r="E66" i="6"/>
  <c r="E91" i="6"/>
  <c r="E87" i="6"/>
  <c r="E83" i="6"/>
  <c r="E73" i="6"/>
  <c r="E72" i="6"/>
  <c r="E51" i="6"/>
  <c r="E93" i="6"/>
  <c r="E89" i="6"/>
  <c r="E81" i="6"/>
  <c r="E61" i="6"/>
  <c r="E88" i="6"/>
  <c r="E82" i="6"/>
  <c r="E62" i="6"/>
  <c r="E60" i="6"/>
  <c r="E74" i="6"/>
  <c r="E92" i="6"/>
  <c r="E96" i="6"/>
  <c r="E54" i="6"/>
  <c r="E53" i="6"/>
  <c r="E52" i="6"/>
  <c r="E107" i="6" l="1"/>
  <c r="E124" i="6"/>
  <c r="E112" i="6"/>
  <c r="E117" i="6"/>
  <c r="E133" i="6"/>
  <c r="E122" i="6"/>
  <c r="E138" i="6"/>
  <c r="E108" i="6"/>
  <c r="E126" i="6"/>
  <c r="E114" i="6"/>
  <c r="E130" i="6"/>
  <c r="E115" i="6"/>
  <c r="E131" i="6"/>
  <c r="E103" i="6"/>
  <c r="E119" i="6"/>
  <c r="E135" i="6"/>
  <c r="E99" i="6"/>
  <c r="E104" i="6"/>
  <c r="E110" i="6"/>
  <c r="E139" i="6"/>
  <c r="E116" i="6"/>
  <c r="E132" i="6"/>
  <c r="E121" i="6"/>
  <c r="E137" i="6"/>
  <c r="E123" i="6"/>
  <c r="E111" i="6"/>
  <c r="E127" i="6"/>
</calcChain>
</file>

<file path=xl/sharedStrings.xml><?xml version="1.0" encoding="utf-8"?>
<sst xmlns="http://schemas.openxmlformats.org/spreadsheetml/2006/main" count="506" uniqueCount="293">
  <si>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</si>
  <si>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</si>
  <si>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</si>
  <si>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</si>
  <si>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</si>
  <si>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Y字路</t>
    <rPh sb="1" eb="3">
      <t>ジロ</t>
    </rPh>
    <phoneticPr fontId="1"/>
  </si>
  <si>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</si>
  <si>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</si>
  <si>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</si>
  <si>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</si>
  <si>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</si>
  <si>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</si>
  <si>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</si>
  <si>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</si>
  <si>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</si>
  <si>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</si>
  <si>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</si>
  <si>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</si>
  <si>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</si>
  <si>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</si>
  <si>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</si>
  <si>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</si>
  <si>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</si>
  <si>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</si>
  <si>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</si>
  <si>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</si>
  <si>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</si>
  <si>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</si>
  <si>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</si>
  <si>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</si>
  <si>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</si>
  <si>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</si>
  <si>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</si>
  <si>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</si>
  <si>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</si>
  <si>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</si>
  <si>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</si>
  <si>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</si>
  <si>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</si>
  <si>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渚中学校西　S</t>
    <rPh sb="0" eb="1">
      <t>ナギサ</t>
    </rPh>
    <rPh sb="1" eb="4">
      <t>チュウガッコウ</t>
    </rPh>
    <rPh sb="4" eb="5">
      <t>ニシ</t>
    </rPh>
    <phoneticPr fontId="2"/>
  </si>
  <si>
    <t>┤字路</t>
    <phoneticPr fontId="2"/>
  </si>
  <si>
    <t>公園道路</t>
    <rPh sb="0" eb="2">
      <t>コウエン</t>
    </rPh>
    <rPh sb="2" eb="4">
      <t>ドウロ</t>
    </rPh>
    <phoneticPr fontId="2"/>
  </si>
  <si>
    <t>兵庫県立美術館を左手になぎさ公園内に入る</t>
    <rPh sb="0" eb="4">
      <t>ヒョウゴケンリツ</t>
    </rPh>
    <rPh sb="4" eb="7">
      <t>ビジュツカン</t>
    </rPh>
    <rPh sb="8" eb="10">
      <t>ヒダリテ</t>
    </rPh>
    <rPh sb="14" eb="16">
      <t>コウエン</t>
    </rPh>
    <rPh sb="16" eb="17">
      <t>ナイ</t>
    </rPh>
    <rPh sb="18" eb="19">
      <t>ハイ</t>
    </rPh>
    <phoneticPr fontId="2"/>
  </si>
  <si>
    <t>右側</t>
    <rPh sb="0" eb="2">
      <t>ミギガワ</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</si>
  <si>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</si>
  <si>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</si>
  <si>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お疲れ様でした！！
右手のコンクリート作りの東屋がゴール受付。</t>
    <rPh sb="1" eb="2">
      <t>ツカ</t>
    </rPh>
    <rPh sb="3" eb="4">
      <t>サマ</t>
    </rPh>
    <rPh sb="10" eb="12">
      <t>ミギテ</t>
    </rPh>
    <rPh sb="19" eb="20">
      <t>ヅク</t>
    </rPh>
    <rPh sb="22" eb="24">
      <t>アズマヤ</t>
    </rPh>
    <rPh sb="28" eb="30">
      <t>ウケツケ</t>
    </rPh>
    <phoneticPr fontId="2"/>
  </si>
  <si>
    <t>T字路</t>
    <rPh sb="1" eb="2">
      <t>ジ</t>
    </rPh>
    <rPh sb="2" eb="3">
      <t>ロ</t>
    </rPh>
    <phoneticPr fontId="2"/>
  </si>
  <si>
    <t>国道2号線</t>
    <rPh sb="0" eb="2">
      <t>コクドウ</t>
    </rPh>
    <rPh sb="3" eb="5">
      <t>ゴウセン</t>
    </rPh>
    <phoneticPr fontId="2"/>
  </si>
  <si>
    <t>神楽町　S</t>
    <rPh sb="0" eb="2">
      <t>カグラ</t>
    </rPh>
    <rPh sb="2" eb="3">
      <t>マチ</t>
    </rPh>
    <phoneticPr fontId="2"/>
  </si>
  <si>
    <t>2号線なので、無理せず安全に走ってください。</t>
    <rPh sb="1" eb="3">
      <t>ゴウセン</t>
    </rPh>
    <rPh sb="7" eb="9">
      <t>ムリ</t>
    </rPh>
    <rPh sb="11" eb="13">
      <t>アンゼン</t>
    </rPh>
    <rPh sb="14" eb="15">
      <t>ハシ</t>
    </rPh>
    <phoneticPr fontId="2"/>
  </si>
  <si>
    <t>県道38号</t>
    <rPh sb="0" eb="2">
      <t>ケンドウ</t>
    </rPh>
    <rPh sb="4" eb="5">
      <t>ゴウ</t>
    </rPh>
    <phoneticPr fontId="2"/>
  </si>
  <si>
    <t>県道16号</t>
    <rPh sb="0" eb="2">
      <t>ケンドウ</t>
    </rPh>
    <rPh sb="4" eb="5">
      <t>ゴウ</t>
    </rPh>
    <phoneticPr fontId="2"/>
  </si>
  <si>
    <t>盤滝トンネル東　Ｓ</t>
    <rPh sb="0" eb="1">
      <t>バン</t>
    </rPh>
    <rPh sb="1" eb="2">
      <t>タキ</t>
    </rPh>
    <rPh sb="6" eb="7">
      <t>ヒガシ</t>
    </rPh>
    <phoneticPr fontId="2"/>
  </si>
  <si>
    <t>県道82号</t>
    <rPh sb="0" eb="2">
      <t>ケンドウ</t>
    </rPh>
    <rPh sb="4" eb="5">
      <t>ゴウ</t>
    </rPh>
    <phoneticPr fontId="2"/>
  </si>
  <si>
    <t>大石川　Ｓ</t>
    <rPh sb="0" eb="2">
      <t>オオイシ</t>
    </rPh>
    <rPh sb="2" eb="3">
      <t>ガワ</t>
    </rPh>
    <phoneticPr fontId="2"/>
  </si>
  <si>
    <t>十字路　Ｓ</t>
    <rPh sb="0" eb="3">
      <t>ジュウジロ</t>
    </rPh>
    <phoneticPr fontId="1"/>
  </si>
  <si>
    <t>高架をくぐります</t>
    <rPh sb="0" eb="2">
      <t>コウカ</t>
    </rPh>
    <phoneticPr fontId="2"/>
  </si>
  <si>
    <t>突き当たりを右折し、左手に海を見ながら進む</t>
    <rPh sb="0" eb="1">
      <t>ツ</t>
    </rPh>
    <rPh sb="2" eb="3">
      <t>ア</t>
    </rPh>
    <rPh sb="6" eb="8">
      <t>ウセツ</t>
    </rPh>
    <rPh sb="10" eb="12">
      <t>ヒダリテ</t>
    </rPh>
    <rPh sb="13" eb="14">
      <t>ウミ</t>
    </rPh>
    <rPh sb="15" eb="16">
      <t>ミ</t>
    </rPh>
    <rPh sb="19" eb="20">
      <t>スス</t>
    </rPh>
    <phoneticPr fontId="2"/>
  </si>
  <si>
    <t>左側側道へ</t>
    <rPh sb="0" eb="2">
      <t>ヒダリガワ</t>
    </rPh>
    <rPh sb="2" eb="3">
      <t>ガワ</t>
    </rPh>
    <rPh sb="3" eb="4">
      <t>ミチ</t>
    </rPh>
    <phoneticPr fontId="2"/>
  </si>
  <si>
    <t>右は自転車不可。左側の道を進み県道82号線へ。しばらくすると甲寿橋の交差点を直進。その先、住宅街なので歩行者に注意すること。</t>
    <rPh sb="0" eb="1">
      <t>ミギ</t>
    </rPh>
    <rPh sb="2" eb="5">
      <t>ジテンシャ</t>
    </rPh>
    <rPh sb="5" eb="7">
      <t>フカ</t>
    </rPh>
    <rPh sb="8" eb="10">
      <t>ヒダリガワ</t>
    </rPh>
    <rPh sb="11" eb="12">
      <t>ミチ</t>
    </rPh>
    <rPh sb="13" eb="14">
      <t>スス</t>
    </rPh>
    <rPh sb="15" eb="17">
      <t>ケンドウ</t>
    </rPh>
    <rPh sb="19" eb="21">
      <t>ゴウセン</t>
    </rPh>
    <rPh sb="30" eb="31">
      <t>コウ</t>
    </rPh>
    <rPh sb="31" eb="32">
      <t>コトブキ</t>
    </rPh>
    <rPh sb="32" eb="33">
      <t>バシ</t>
    </rPh>
    <rPh sb="34" eb="37">
      <t>コウサテン</t>
    </rPh>
    <rPh sb="38" eb="40">
      <t>チョクシン</t>
    </rPh>
    <rPh sb="43" eb="44">
      <t>サキ</t>
    </rPh>
    <rPh sb="45" eb="48">
      <t>ジュウタクガイ</t>
    </rPh>
    <rPh sb="51" eb="54">
      <t>ホコウシャ</t>
    </rPh>
    <rPh sb="55" eb="57">
      <t>チュウイ</t>
    </rPh>
    <phoneticPr fontId="2"/>
  </si>
  <si>
    <t>T字路　S</t>
    <rPh sb="1" eb="3">
      <t>ジロ</t>
    </rPh>
    <phoneticPr fontId="1"/>
  </si>
  <si>
    <t>五辻　T字路</t>
    <rPh sb="0" eb="2">
      <t>イツツジ</t>
    </rPh>
    <rPh sb="4" eb="6">
      <t>ジロ</t>
    </rPh>
    <phoneticPr fontId="2"/>
  </si>
  <si>
    <t>県道85号</t>
    <rPh sb="0" eb="2">
      <t>ケンドウ</t>
    </rPh>
    <rPh sb="4" eb="5">
      <t>ゴウ</t>
    </rPh>
    <phoneticPr fontId="2"/>
  </si>
  <si>
    <t>御坂　Ｓ</t>
    <rPh sb="0" eb="2">
      <t>ミサカ</t>
    </rPh>
    <phoneticPr fontId="2"/>
  </si>
  <si>
    <t>谷口　Ｓ</t>
    <rPh sb="0" eb="2">
      <t>タニグチ</t>
    </rPh>
    <phoneticPr fontId="2"/>
  </si>
  <si>
    <t>左折</t>
    <rPh sb="0" eb="2">
      <t>サセツ</t>
    </rPh>
    <phoneticPr fontId="2"/>
  </si>
  <si>
    <t>豊地　Ｓ</t>
    <rPh sb="0" eb="1">
      <t>ユタ</t>
    </rPh>
    <rPh sb="1" eb="2">
      <t>チ</t>
    </rPh>
    <phoneticPr fontId="2"/>
  </si>
  <si>
    <t>県道20号</t>
    <rPh sb="0" eb="2">
      <t>ケンドウ</t>
    </rPh>
    <rPh sb="4" eb="5">
      <t>ゴウ</t>
    </rPh>
    <phoneticPr fontId="2"/>
  </si>
  <si>
    <t>桃坂　Ｓ</t>
    <rPh sb="0" eb="1">
      <t>モモ</t>
    </rPh>
    <rPh sb="1" eb="2">
      <t>サカ</t>
    </rPh>
    <phoneticPr fontId="2"/>
  </si>
  <si>
    <t>十字路　Ｓ</t>
    <rPh sb="0" eb="3">
      <t>ジュウジロ</t>
    </rPh>
    <phoneticPr fontId="2"/>
  </si>
  <si>
    <t>山国　Ｓ</t>
    <rPh sb="0" eb="1">
      <t>ヤマ</t>
    </rPh>
    <rPh sb="1" eb="2">
      <t>クニ</t>
    </rPh>
    <phoneticPr fontId="2"/>
  </si>
  <si>
    <t>国道372号</t>
    <rPh sb="0" eb="2">
      <t>コクドウ</t>
    </rPh>
    <rPh sb="5" eb="6">
      <t>ゴウ</t>
    </rPh>
    <phoneticPr fontId="2"/>
  </si>
  <si>
    <t>高岡　Ｓ</t>
    <rPh sb="0" eb="2">
      <t>タカオカ</t>
    </rPh>
    <phoneticPr fontId="2"/>
  </si>
  <si>
    <t>県道371号→県道24号</t>
    <rPh sb="0" eb="2">
      <t>ケンドウ</t>
    </rPh>
    <rPh sb="5" eb="6">
      <t>ゴウ</t>
    </rPh>
    <rPh sb="7" eb="9">
      <t>ケンドウ</t>
    </rPh>
    <rPh sb="11" eb="12">
      <t>ゴウ</t>
    </rPh>
    <phoneticPr fontId="2"/>
  </si>
  <si>
    <t>横尾第２　S</t>
    <rPh sb="0" eb="2">
      <t>ヨコオ</t>
    </rPh>
    <rPh sb="2" eb="3">
      <t>ダイ</t>
    </rPh>
    <phoneticPr fontId="2"/>
  </si>
  <si>
    <t>県道24号</t>
    <rPh sb="0" eb="2">
      <t>ケンドウ</t>
    </rPh>
    <rPh sb="4" eb="5">
      <t>ゴウ</t>
    </rPh>
    <phoneticPr fontId="2"/>
  </si>
  <si>
    <t>県道23号</t>
    <rPh sb="0" eb="2">
      <t>ケンドウ</t>
    </rPh>
    <rPh sb="4" eb="5">
      <t>ゴウ</t>
    </rPh>
    <phoneticPr fontId="2"/>
  </si>
  <si>
    <t>田尻　Ｓ</t>
    <rPh sb="0" eb="2">
      <t>タジリ</t>
    </rPh>
    <phoneticPr fontId="2"/>
  </si>
  <si>
    <t>町道</t>
    <rPh sb="0" eb="1">
      <t>マチ</t>
    </rPh>
    <rPh sb="1" eb="2">
      <t>ミチ</t>
    </rPh>
    <phoneticPr fontId="2"/>
  </si>
  <si>
    <t>国道312号</t>
    <rPh sb="0" eb="2">
      <t>コクドウ</t>
    </rPh>
    <rPh sb="5" eb="6">
      <t>ゴウ</t>
    </rPh>
    <phoneticPr fontId="2"/>
  </si>
  <si>
    <t>辻川　S</t>
    <rPh sb="0" eb="2">
      <t>ツジカワ</t>
    </rPh>
    <phoneticPr fontId="2"/>
  </si>
  <si>
    <t>国道372号へ。神戸200とは逆方向へいきます。</t>
    <rPh sb="0" eb="2">
      <t>コクドウ</t>
    </rPh>
    <rPh sb="5" eb="6">
      <t>ゴウ</t>
    </rPh>
    <rPh sb="8" eb="10">
      <t>コウベ</t>
    </rPh>
    <rPh sb="15" eb="16">
      <t>ギャク</t>
    </rPh>
    <rPh sb="16" eb="18">
      <t>ホウコウ</t>
    </rPh>
    <phoneticPr fontId="2"/>
  </si>
  <si>
    <t>県道404号</t>
    <rPh sb="0" eb="2">
      <t>ケンドウ</t>
    </rPh>
    <rPh sb="5" eb="6">
      <t>ゴウ</t>
    </rPh>
    <phoneticPr fontId="2"/>
  </si>
  <si>
    <t>十字路</t>
    <rPh sb="0" eb="3">
      <t>ジュウジロ</t>
    </rPh>
    <phoneticPr fontId="2"/>
  </si>
  <si>
    <t>県道39号</t>
    <rPh sb="0" eb="2">
      <t>ケンドウ</t>
    </rPh>
    <rPh sb="4" eb="5">
      <t>ゴウ</t>
    </rPh>
    <phoneticPr fontId="2"/>
  </si>
  <si>
    <t>国道429号</t>
    <rPh sb="0" eb="2">
      <t>コクドウ</t>
    </rPh>
    <rPh sb="5" eb="6">
      <t>ゴウ</t>
    </rPh>
    <phoneticPr fontId="2"/>
  </si>
  <si>
    <t>国道429号へ。くだりの路面が悪いので注意。</t>
    <rPh sb="0" eb="2">
      <t>コクドウ</t>
    </rPh>
    <rPh sb="5" eb="6">
      <t>ゴウ</t>
    </rPh>
    <rPh sb="12" eb="14">
      <t>ロメン</t>
    </rPh>
    <rPh sb="15" eb="16">
      <t>ワル</t>
    </rPh>
    <rPh sb="19" eb="21">
      <t>チュウイ</t>
    </rPh>
    <phoneticPr fontId="2"/>
  </si>
  <si>
    <t>神子畑選鉱場跡をバックに自転車を撮影。巨大な近代化産業遺産に度肝を抜かれてください。</t>
    <rPh sb="12" eb="15">
      <t>ジテンシャ</t>
    </rPh>
    <rPh sb="16" eb="18">
      <t>サツエイ</t>
    </rPh>
    <rPh sb="19" eb="21">
      <t>キョダイ</t>
    </rPh>
    <rPh sb="22" eb="25">
      <t>キンダイカ</t>
    </rPh>
    <rPh sb="25" eb="27">
      <t>サンギョウ</t>
    </rPh>
    <rPh sb="27" eb="29">
      <t>イサン</t>
    </rPh>
    <rPh sb="30" eb="32">
      <t>ドギモ</t>
    </rPh>
    <rPh sb="33" eb="34">
      <t>ヌ</t>
    </rPh>
    <phoneticPr fontId="2"/>
  </si>
  <si>
    <t>朝来インター前　S</t>
    <rPh sb="0" eb="2">
      <t>アサゴ</t>
    </rPh>
    <rPh sb="6" eb="7">
      <t>マエ</t>
    </rPh>
    <phoneticPr fontId="2"/>
  </si>
  <si>
    <t>竹田　S</t>
    <rPh sb="0" eb="2">
      <t>タケダ</t>
    </rPh>
    <phoneticPr fontId="2"/>
  </si>
  <si>
    <t>県道277号</t>
    <rPh sb="0" eb="2">
      <t>ケンドウ</t>
    </rPh>
    <rPh sb="5" eb="6">
      <t>ゴウ</t>
    </rPh>
    <phoneticPr fontId="2"/>
  </si>
  <si>
    <t>県道104号</t>
    <rPh sb="0" eb="2">
      <t>ケンドウ</t>
    </rPh>
    <rPh sb="5" eb="6">
      <t>ゴウ</t>
    </rPh>
    <phoneticPr fontId="2"/>
  </si>
  <si>
    <t>村下　S</t>
    <rPh sb="0" eb="2">
      <t>ムラシタ</t>
    </rPh>
    <phoneticPr fontId="2"/>
  </si>
  <si>
    <t>宮田　S</t>
    <rPh sb="0" eb="2">
      <t>ミヤタ</t>
    </rPh>
    <phoneticPr fontId="2"/>
  </si>
  <si>
    <t>糸井橋　S</t>
    <rPh sb="0" eb="2">
      <t>イトイ</t>
    </rPh>
    <rPh sb="2" eb="3">
      <t>ハシ</t>
    </rPh>
    <phoneticPr fontId="2"/>
  </si>
  <si>
    <t>土井西　S</t>
    <rPh sb="0" eb="2">
      <t>ドイ</t>
    </rPh>
    <rPh sb="2" eb="3">
      <t>ニシ</t>
    </rPh>
    <phoneticPr fontId="2"/>
  </si>
  <si>
    <t>右折するとすぐ右側に寺前駅があります。</t>
    <rPh sb="0" eb="2">
      <t>ウセツ</t>
    </rPh>
    <rPh sb="7" eb="9">
      <t>ミギガワ</t>
    </rPh>
    <rPh sb="10" eb="12">
      <t>テラマエ</t>
    </rPh>
    <rPh sb="12" eb="13">
      <t>エキ</t>
    </rPh>
    <phoneticPr fontId="2"/>
  </si>
  <si>
    <t>県道3号</t>
    <rPh sb="0" eb="2">
      <t>ケンドウ</t>
    </rPh>
    <rPh sb="3" eb="4">
      <t>ゴウ</t>
    </rPh>
    <phoneticPr fontId="2"/>
  </si>
  <si>
    <t>県道9号</t>
    <rPh sb="0" eb="2">
      <t>ケンドウ</t>
    </rPh>
    <rPh sb="3" eb="4">
      <t>ゴウ</t>
    </rPh>
    <phoneticPr fontId="2"/>
  </si>
  <si>
    <t>城崎大橋西詰　Ｓ</t>
    <rPh sb="0" eb="2">
      <t>キノサキ</t>
    </rPh>
    <rPh sb="2" eb="4">
      <t>オオハシ</t>
    </rPh>
    <rPh sb="4" eb="5">
      <t>ニシ</t>
    </rPh>
    <rPh sb="5" eb="6">
      <t>ツ</t>
    </rPh>
    <phoneticPr fontId="2"/>
  </si>
  <si>
    <t>ト字路</t>
    <rPh sb="1" eb="3">
      <t>ジロ</t>
    </rPh>
    <phoneticPr fontId="1"/>
  </si>
  <si>
    <t>国道178号</t>
    <rPh sb="0" eb="2">
      <t>コクドウ</t>
    </rPh>
    <rPh sb="5" eb="6">
      <t>ゴウ</t>
    </rPh>
    <phoneticPr fontId="2"/>
  </si>
  <si>
    <t>御陵　Ｓ</t>
    <rPh sb="0" eb="2">
      <t>ゴリョウ</t>
    </rPh>
    <phoneticPr fontId="2"/>
  </si>
  <si>
    <t>長田　Ｓ</t>
    <rPh sb="0" eb="2">
      <t>ナガタ</t>
    </rPh>
    <phoneticPr fontId="2"/>
  </si>
  <si>
    <t>間人後ヶ浜　Ｓ</t>
    <rPh sb="0" eb="1">
      <t>アイダ</t>
    </rPh>
    <rPh sb="1" eb="2">
      <t>ヒト</t>
    </rPh>
    <rPh sb="2" eb="3">
      <t>ウシ</t>
    </rPh>
    <rPh sb="4" eb="5">
      <t>ハマ</t>
    </rPh>
    <phoneticPr fontId="2"/>
  </si>
  <si>
    <t>来た道戻る</t>
    <rPh sb="0" eb="1">
      <t>キ</t>
    </rPh>
    <rPh sb="2" eb="3">
      <t>ミチ</t>
    </rPh>
    <rPh sb="3" eb="4">
      <t>モド</t>
    </rPh>
    <phoneticPr fontId="2"/>
  </si>
  <si>
    <t>┤字路　S</t>
    <phoneticPr fontId="1"/>
  </si>
  <si>
    <t>八田　Ｓ</t>
    <rPh sb="0" eb="2">
      <t>ハッタ</t>
    </rPh>
    <phoneticPr fontId="2"/>
  </si>
  <si>
    <t>国道175号</t>
    <rPh sb="0" eb="2">
      <t>コクドウ</t>
    </rPh>
    <rPh sb="5" eb="6">
      <t>ゴウ</t>
    </rPh>
    <phoneticPr fontId="2"/>
  </si>
  <si>
    <t>中舞鶴歩道橋橋　Ｓ</t>
    <rPh sb="0" eb="1">
      <t>ナカ</t>
    </rPh>
    <rPh sb="1" eb="3">
      <t>マイヅル</t>
    </rPh>
    <rPh sb="3" eb="6">
      <t>ホドウキョウ</t>
    </rPh>
    <rPh sb="6" eb="7">
      <t>ハシ</t>
    </rPh>
    <phoneticPr fontId="2"/>
  </si>
  <si>
    <t>国道27号</t>
    <rPh sb="0" eb="2">
      <t>コクドウ</t>
    </rPh>
    <rPh sb="4" eb="5">
      <t>ゴウ</t>
    </rPh>
    <phoneticPr fontId="2"/>
  </si>
  <si>
    <t>北吸　Ｓ</t>
    <rPh sb="0" eb="1">
      <t>キタ</t>
    </rPh>
    <rPh sb="1" eb="2">
      <t>ス</t>
    </rPh>
    <phoneticPr fontId="2"/>
  </si>
  <si>
    <t>国道162号</t>
    <rPh sb="0" eb="2">
      <t>コクドウ</t>
    </rPh>
    <rPh sb="5" eb="6">
      <t>ゴウ</t>
    </rPh>
    <phoneticPr fontId="2"/>
  </si>
  <si>
    <t>Ｔ字路　Ｓ</t>
    <rPh sb="1" eb="2">
      <t>ジ</t>
    </rPh>
    <rPh sb="2" eb="3">
      <t>ロ</t>
    </rPh>
    <phoneticPr fontId="2"/>
  </si>
  <si>
    <t>国道161号</t>
    <rPh sb="0" eb="2">
      <t>コクドウ</t>
    </rPh>
    <rPh sb="5" eb="6">
      <t>ゴウ</t>
    </rPh>
    <phoneticPr fontId="2"/>
  </si>
  <si>
    <t>県道558号</t>
    <rPh sb="0" eb="2">
      <t>ケンドウ</t>
    </rPh>
    <rPh sb="5" eb="6">
      <t>ゴウ</t>
    </rPh>
    <phoneticPr fontId="2"/>
  </si>
  <si>
    <t>Ｙ字路　Ｓ</t>
    <rPh sb="1" eb="2">
      <t>ジ</t>
    </rPh>
    <rPh sb="2" eb="3">
      <t>ロ</t>
    </rPh>
    <phoneticPr fontId="2"/>
  </si>
  <si>
    <t>県道311号</t>
    <rPh sb="0" eb="2">
      <t>ケンドウ</t>
    </rPh>
    <rPh sb="5" eb="6">
      <t>ゴウ</t>
    </rPh>
    <phoneticPr fontId="2"/>
  </si>
  <si>
    <t>南浜　Ｓ</t>
    <rPh sb="0" eb="1">
      <t>ミナミ</t>
    </rPh>
    <rPh sb="1" eb="2">
      <t>ハマ</t>
    </rPh>
    <phoneticPr fontId="2"/>
  </si>
  <si>
    <t>T字路 S</t>
    <rPh sb="1" eb="2">
      <t>ジ</t>
    </rPh>
    <rPh sb="2" eb="3">
      <t>ロ</t>
    </rPh>
    <phoneticPr fontId="2"/>
  </si>
  <si>
    <t>国道477号</t>
    <rPh sb="0" eb="2">
      <t>コクドウ</t>
    </rPh>
    <rPh sb="5" eb="6">
      <t>ゴウ</t>
    </rPh>
    <phoneticPr fontId="2"/>
  </si>
  <si>
    <t>志久呂橋　Ｓ</t>
    <rPh sb="0" eb="1">
      <t>ココロザシ</t>
    </rPh>
    <rPh sb="1" eb="2">
      <t>ヒサ</t>
    </rPh>
    <rPh sb="2" eb="3">
      <t>ロ</t>
    </rPh>
    <rPh sb="3" eb="4">
      <t>ハシ</t>
    </rPh>
    <phoneticPr fontId="2"/>
  </si>
  <si>
    <t>堀川北大路　Ｓ</t>
    <rPh sb="0" eb="2">
      <t>ホリカワ</t>
    </rPh>
    <rPh sb="2" eb="3">
      <t>キタ</t>
    </rPh>
    <rPh sb="3" eb="5">
      <t>オオジ</t>
    </rPh>
    <phoneticPr fontId="2"/>
  </si>
  <si>
    <t>市道（北大路通）</t>
    <rPh sb="0" eb="2">
      <t>シドウ</t>
    </rPh>
    <rPh sb="3" eb="4">
      <t>キタ</t>
    </rPh>
    <rPh sb="4" eb="6">
      <t>オオジ</t>
    </rPh>
    <rPh sb="6" eb="7">
      <t>ドオ</t>
    </rPh>
    <phoneticPr fontId="2"/>
  </si>
  <si>
    <t>金閣寺前　Ｓ</t>
    <rPh sb="0" eb="3">
      <t>キンカクジ</t>
    </rPh>
    <rPh sb="3" eb="4">
      <t>マエ</t>
    </rPh>
    <phoneticPr fontId="2"/>
  </si>
  <si>
    <t>十字路　Ｓ</t>
    <rPh sb="0" eb="1">
      <t>ジュウ</t>
    </rPh>
    <rPh sb="1" eb="2">
      <t>ジ</t>
    </rPh>
    <rPh sb="2" eb="3">
      <t>ロ</t>
    </rPh>
    <phoneticPr fontId="2"/>
  </si>
  <si>
    <t>┤字路</t>
    <phoneticPr fontId="1"/>
  </si>
  <si>
    <t>国道9号</t>
    <rPh sb="0" eb="2">
      <t>コクドウ</t>
    </rPh>
    <rPh sb="3" eb="4">
      <t>ゴウ</t>
    </rPh>
    <phoneticPr fontId="2"/>
  </si>
  <si>
    <t>加塚　Ｓ</t>
    <rPh sb="0" eb="1">
      <t>クワ</t>
    </rPh>
    <rPh sb="1" eb="2">
      <t>ツカ</t>
    </rPh>
    <phoneticPr fontId="2"/>
  </si>
  <si>
    <t>国道423号</t>
    <rPh sb="0" eb="2">
      <t>コクドウ</t>
    </rPh>
    <rPh sb="5" eb="6">
      <t>ゴウ</t>
    </rPh>
    <phoneticPr fontId="2"/>
  </si>
  <si>
    <t>重利　Ｓ</t>
    <rPh sb="0" eb="1">
      <t>オモ</t>
    </rPh>
    <rPh sb="1" eb="2">
      <t>トシ</t>
    </rPh>
    <phoneticPr fontId="2"/>
  </si>
  <si>
    <t>県道453号</t>
    <rPh sb="0" eb="2">
      <t>ケンドウ</t>
    </rPh>
    <rPh sb="5" eb="6">
      <t>ゴウ</t>
    </rPh>
    <phoneticPr fontId="2"/>
  </si>
  <si>
    <t>県道54号</t>
    <rPh sb="0" eb="2">
      <t>ケンドウ</t>
    </rPh>
    <rPh sb="4" eb="5">
      <t>ゴウ</t>
    </rPh>
    <phoneticPr fontId="2"/>
  </si>
  <si>
    <t>県道602号</t>
    <rPh sb="0" eb="2">
      <t>ケンドウ</t>
    </rPh>
    <rPh sb="5" eb="6">
      <t>ゴウ</t>
    </rPh>
    <phoneticPr fontId="2"/>
  </si>
  <si>
    <t>県道603号</t>
    <rPh sb="0" eb="2">
      <t>ケンドウ</t>
    </rPh>
    <rPh sb="5" eb="6">
      <t>ゴウ</t>
    </rPh>
    <phoneticPr fontId="2"/>
  </si>
  <si>
    <t>紫合堂田　Ｓ</t>
    <rPh sb="0" eb="1">
      <t>ムラサキ</t>
    </rPh>
    <rPh sb="1" eb="2">
      <t>ア</t>
    </rPh>
    <rPh sb="2" eb="3">
      <t>ドウ</t>
    </rPh>
    <rPh sb="3" eb="4">
      <t>タ</t>
    </rPh>
    <phoneticPr fontId="2"/>
  </si>
  <si>
    <t>県道12号</t>
    <rPh sb="0" eb="2">
      <t>ケンドウ</t>
    </rPh>
    <rPh sb="4" eb="5">
      <t>ゴウ</t>
    </rPh>
    <phoneticPr fontId="2"/>
  </si>
  <si>
    <t>広根奥の谷　Ｓ</t>
    <rPh sb="0" eb="1">
      <t>ヒロ</t>
    </rPh>
    <rPh sb="1" eb="2">
      <t>ネ</t>
    </rPh>
    <rPh sb="2" eb="3">
      <t>オク</t>
    </rPh>
    <rPh sb="4" eb="5">
      <t>タニ</t>
    </rPh>
    <phoneticPr fontId="2"/>
  </si>
  <si>
    <t>県道324号</t>
    <rPh sb="0" eb="2">
      <t>ケンドウ</t>
    </rPh>
    <rPh sb="5" eb="6">
      <t>ゴウ</t>
    </rPh>
    <phoneticPr fontId="2"/>
  </si>
  <si>
    <t>県道33号</t>
    <rPh sb="0" eb="2">
      <t>ケンドウ</t>
    </rPh>
    <rPh sb="4" eb="5">
      <t>ゴウ</t>
    </rPh>
    <phoneticPr fontId="2"/>
  </si>
  <si>
    <t>ト字路</t>
    <rPh sb="1" eb="2">
      <t>ジ</t>
    </rPh>
    <rPh sb="2" eb="3">
      <t>ロ</t>
    </rPh>
    <phoneticPr fontId="2"/>
  </si>
  <si>
    <t>県道51号</t>
    <rPh sb="0" eb="2">
      <t>ケンドウ</t>
    </rPh>
    <rPh sb="4" eb="5">
      <t>ゴウ</t>
    </rPh>
    <phoneticPr fontId="2"/>
  </si>
  <si>
    <t>ARIVEE　ＨＡＴなぎさ公園　
ゴールエリア</t>
    <phoneticPr fontId="2"/>
  </si>
  <si>
    <t>井ノ口　S</t>
    <rPh sb="0" eb="1">
      <t>イ</t>
    </rPh>
    <rPh sb="2" eb="3">
      <t>グチ</t>
    </rPh>
    <phoneticPr fontId="2"/>
  </si>
  <si>
    <t>国道312号線へ</t>
    <rPh sb="0" eb="2">
      <t>コクドウ</t>
    </rPh>
    <rPh sb="5" eb="7">
      <t>ゴウセン</t>
    </rPh>
    <phoneticPr fontId="2"/>
  </si>
  <si>
    <t>県道8号→県道404号</t>
    <rPh sb="0" eb="2">
      <t>ケンドウ</t>
    </rPh>
    <rPh sb="3" eb="4">
      <t>ゴウ</t>
    </rPh>
    <rPh sb="5" eb="7">
      <t>ケンドウ</t>
    </rPh>
    <rPh sb="10" eb="11">
      <t>ゴウ</t>
    </rPh>
    <phoneticPr fontId="2"/>
  </si>
  <si>
    <t>┤字路</t>
    <phoneticPr fontId="2"/>
  </si>
  <si>
    <t>砥峰高原へ。ここから山岳コースへ。97キロ地点に水汲み場がありますのでどうぞ。102.4キロ地点あたりがススキの名所砥峰高原。
そこから下りは路面が悪いので気をつけてください。</t>
    <rPh sb="0" eb="1">
      <t>トギ</t>
    </rPh>
    <rPh sb="1" eb="2">
      <t>ミネ</t>
    </rPh>
    <rPh sb="2" eb="4">
      <t>コウゲン</t>
    </rPh>
    <rPh sb="10" eb="12">
      <t>サンガク</t>
    </rPh>
    <rPh sb="21" eb="23">
      <t>チテン</t>
    </rPh>
    <rPh sb="24" eb="26">
      <t>ミズク</t>
    </rPh>
    <rPh sb="27" eb="28">
      <t>バ</t>
    </rPh>
    <rPh sb="46" eb="48">
      <t>チテン</t>
    </rPh>
    <rPh sb="56" eb="58">
      <t>メイショ</t>
    </rPh>
    <rPh sb="58" eb="59">
      <t>トギ</t>
    </rPh>
    <rPh sb="59" eb="60">
      <t>ミネ</t>
    </rPh>
    <rPh sb="60" eb="62">
      <t>コウゲン</t>
    </rPh>
    <rPh sb="68" eb="69">
      <t>クダ</t>
    </rPh>
    <rPh sb="71" eb="73">
      <t>ロメン</t>
    </rPh>
    <rPh sb="74" eb="75">
      <t>ワル</t>
    </rPh>
    <rPh sb="78" eb="79">
      <t>キ</t>
    </rPh>
    <phoneticPr fontId="2"/>
  </si>
  <si>
    <t>下ったT字路にぶつかったところを右折、神戸300で上ってきた道とは逆方向。天空を駆ける林道が延々続きます。</t>
    <rPh sb="0" eb="1">
      <t>クダ</t>
    </rPh>
    <rPh sb="4" eb="6">
      <t>ジロ</t>
    </rPh>
    <rPh sb="16" eb="18">
      <t>ウセツ</t>
    </rPh>
    <rPh sb="19" eb="21">
      <t>コウベ</t>
    </rPh>
    <rPh sb="25" eb="26">
      <t>ノボ</t>
    </rPh>
    <rPh sb="30" eb="31">
      <t>ミチ</t>
    </rPh>
    <rPh sb="33" eb="34">
      <t>ギャク</t>
    </rPh>
    <rPh sb="34" eb="36">
      <t>ホウコウ</t>
    </rPh>
    <rPh sb="37" eb="39">
      <t>テンクウ</t>
    </rPh>
    <rPh sb="40" eb="41">
      <t>カ</t>
    </rPh>
    <rPh sb="43" eb="45">
      <t>リンドウ</t>
    </rPh>
    <rPh sb="46" eb="48">
      <t>エンエン</t>
    </rPh>
    <rPh sb="48" eb="49">
      <t>ツヅ</t>
    </rPh>
    <phoneticPr fontId="2"/>
  </si>
  <si>
    <t>林道（千町・段ヶ峰線）</t>
    <rPh sb="0" eb="2">
      <t>リンドウ</t>
    </rPh>
    <rPh sb="3" eb="4">
      <t>セン</t>
    </rPh>
    <rPh sb="4" eb="5">
      <t>マチ</t>
    </rPh>
    <rPh sb="6" eb="7">
      <t>ダン</t>
    </rPh>
    <rPh sb="8" eb="9">
      <t>ミネ</t>
    </rPh>
    <rPh sb="9" eb="10">
      <t>セン</t>
    </rPh>
    <phoneticPr fontId="2"/>
  </si>
  <si>
    <t>（通過チェック・フォトコントロール）②神子畑選鉱場跡</t>
    <rPh sb="1" eb="3">
      <t>ツウカ</t>
    </rPh>
    <rPh sb="19" eb="20">
      <t>カミ</t>
    </rPh>
    <rPh sb="20" eb="21">
      <t>コ</t>
    </rPh>
    <rPh sb="21" eb="22">
      <t>ハタケ</t>
    </rPh>
    <rPh sb="22" eb="24">
      <t>センコウ</t>
    </rPh>
    <rPh sb="24" eb="25">
      <t>バ</t>
    </rPh>
    <rPh sb="25" eb="26">
      <t>アト</t>
    </rPh>
    <phoneticPr fontId="2"/>
  </si>
  <si>
    <t>朝来インター前東　S</t>
    <rPh sb="0" eb="2">
      <t>アサゴ</t>
    </rPh>
    <rPh sb="6" eb="7">
      <t>マエ</t>
    </rPh>
    <rPh sb="7" eb="8">
      <t>ヒガシ</t>
    </rPh>
    <phoneticPr fontId="2"/>
  </si>
  <si>
    <t>土田　Ｓ</t>
    <rPh sb="0" eb="2">
      <t>ツチダ</t>
    </rPh>
    <phoneticPr fontId="2"/>
  </si>
  <si>
    <t>県道10号</t>
    <rPh sb="0" eb="2">
      <t>ケンドウ</t>
    </rPh>
    <rPh sb="4" eb="5">
      <t>ゴウ</t>
    </rPh>
    <phoneticPr fontId="2"/>
  </si>
  <si>
    <t>県道104号→県道２号</t>
    <rPh sb="0" eb="2">
      <t>ケンドウ</t>
    </rPh>
    <rPh sb="5" eb="6">
      <t>ゴウ</t>
    </rPh>
    <rPh sb="7" eb="9">
      <t>ケンドウ</t>
    </rPh>
    <rPh sb="10" eb="11">
      <t>ゴウ</t>
    </rPh>
    <phoneticPr fontId="2"/>
  </si>
  <si>
    <t>上小田北　Ｓ</t>
    <rPh sb="0" eb="1">
      <t>ウエ</t>
    </rPh>
    <rPh sb="1" eb="3">
      <t>オダ</t>
    </rPh>
    <rPh sb="3" eb="4">
      <t>キタ</t>
    </rPh>
    <phoneticPr fontId="2"/>
  </si>
  <si>
    <t>左折してすぐ右折</t>
    <rPh sb="0" eb="2">
      <t>サセツ</t>
    </rPh>
    <rPh sb="6" eb="8">
      <t>ウセツ</t>
    </rPh>
    <phoneticPr fontId="1"/>
  </si>
  <si>
    <t>大谷橋　Ｓ</t>
    <rPh sb="0" eb="2">
      <t>オオタニ</t>
    </rPh>
    <rPh sb="2" eb="3">
      <t>バシ</t>
    </rPh>
    <phoneticPr fontId="2"/>
  </si>
  <si>
    <t>左側。レシート取得。</t>
    <rPh sb="0" eb="1">
      <t>ヒダリ</t>
    </rPh>
    <rPh sb="1" eb="2">
      <t>ガワ</t>
    </rPh>
    <rPh sb="7" eb="9">
      <t>シュトク</t>
    </rPh>
    <phoneticPr fontId="2"/>
  </si>
  <si>
    <t>ここから竹田市街地。城下町気分を味わってください。</t>
    <rPh sb="4" eb="6">
      <t>タケダ</t>
    </rPh>
    <rPh sb="6" eb="9">
      <t>シガイチ</t>
    </rPh>
    <rPh sb="10" eb="13">
      <t>ジョウカマチ</t>
    </rPh>
    <rPh sb="13" eb="15">
      <t>キブン</t>
    </rPh>
    <rPh sb="16" eb="17">
      <t>アジ</t>
    </rPh>
    <phoneticPr fontId="2"/>
  </si>
  <si>
    <t>橋を渡ります。</t>
    <rPh sb="0" eb="1">
      <t>ハシ</t>
    </rPh>
    <rPh sb="2" eb="3">
      <t>ワタ</t>
    </rPh>
    <phoneticPr fontId="2"/>
  </si>
  <si>
    <t>国道312号に合流。</t>
    <rPh sb="0" eb="2">
      <t>コクドウ</t>
    </rPh>
    <rPh sb="5" eb="6">
      <t>ゴウ</t>
    </rPh>
    <rPh sb="7" eb="9">
      <t>ゴウリュウ</t>
    </rPh>
    <phoneticPr fontId="2"/>
  </si>
  <si>
    <t>国道9号に合流。</t>
    <rPh sb="0" eb="2">
      <t>コクドウ</t>
    </rPh>
    <rPh sb="3" eb="4">
      <t>ゴウ</t>
    </rPh>
    <rPh sb="5" eb="7">
      <t>ゴウリュウ</t>
    </rPh>
    <phoneticPr fontId="2"/>
  </si>
  <si>
    <t>左折して線路を跨いですぐに右折。
城崎温泉市街地へ。観光客が多いので気をつけること。</t>
    <rPh sb="0" eb="2">
      <t>サセツ</t>
    </rPh>
    <rPh sb="4" eb="6">
      <t>センロ</t>
    </rPh>
    <rPh sb="7" eb="8">
      <t>マタ</t>
    </rPh>
    <rPh sb="13" eb="15">
      <t>ウセツ</t>
    </rPh>
    <rPh sb="17" eb="19">
      <t>キノサキ</t>
    </rPh>
    <rPh sb="19" eb="21">
      <t>オンセン</t>
    </rPh>
    <rPh sb="21" eb="24">
      <t>シガイチ</t>
    </rPh>
    <rPh sb="26" eb="29">
      <t>カンコウキャク</t>
    </rPh>
    <rPh sb="30" eb="31">
      <t>オオ</t>
    </rPh>
    <rPh sb="34" eb="35">
      <t>キ</t>
    </rPh>
    <phoneticPr fontId="2"/>
  </si>
  <si>
    <t>右側。レシート取得。</t>
    <rPh sb="0" eb="2">
      <t>ミギガワ</t>
    </rPh>
    <rPh sb="7" eb="9">
      <t>シュトク</t>
    </rPh>
    <phoneticPr fontId="2"/>
  </si>
  <si>
    <t>県道9号→府道11号</t>
    <rPh sb="0" eb="2">
      <t>ケンドウ</t>
    </rPh>
    <rPh sb="3" eb="4">
      <t>ゴウ</t>
    </rPh>
    <rPh sb="5" eb="6">
      <t>フ</t>
    </rPh>
    <rPh sb="6" eb="7">
      <t>ミチ</t>
    </rPh>
    <rPh sb="9" eb="10">
      <t>ゴウ</t>
    </rPh>
    <phoneticPr fontId="2"/>
  </si>
  <si>
    <t>府道49号</t>
    <rPh sb="4" eb="5">
      <t>ゴウ</t>
    </rPh>
    <phoneticPr fontId="2"/>
  </si>
  <si>
    <t>県道668号</t>
    <rPh sb="0" eb="2">
      <t>ケンドウ</t>
    </rPh>
    <rPh sb="5" eb="6">
      <t>ゴウ</t>
    </rPh>
    <phoneticPr fontId="2"/>
  </si>
  <si>
    <t>鹿野　Ｓ</t>
    <rPh sb="0" eb="1">
      <t>シカ</t>
    </rPh>
    <rPh sb="1" eb="2">
      <t>ノ</t>
    </rPh>
    <phoneticPr fontId="2"/>
  </si>
  <si>
    <t>国道178号線へ。</t>
    <rPh sb="0" eb="2">
      <t>コクドウ</t>
    </rPh>
    <rPh sb="5" eb="6">
      <t>ゴウ</t>
    </rPh>
    <rPh sb="6" eb="7">
      <t>セン</t>
    </rPh>
    <phoneticPr fontId="2"/>
  </si>
  <si>
    <t>経が岬へ。</t>
    <phoneticPr fontId="2"/>
  </si>
  <si>
    <t>（通過チェック・フォトコントロール）③経が岬　看板</t>
    <rPh sb="19" eb="20">
      <t>キョウ</t>
    </rPh>
    <rPh sb="21" eb="22">
      <t>ミサキ</t>
    </rPh>
    <rPh sb="23" eb="25">
      <t>カンバン</t>
    </rPh>
    <phoneticPr fontId="2"/>
  </si>
  <si>
    <t>経が岬看板をバックに自転車を撮影。</t>
    <rPh sb="10" eb="13">
      <t>ジテンシャ</t>
    </rPh>
    <rPh sb="14" eb="16">
      <t>サツエイ</t>
    </rPh>
    <phoneticPr fontId="2"/>
  </si>
  <si>
    <t>国道178号線へ復帰。</t>
    <rPh sb="0" eb="2">
      <t>コクドウ</t>
    </rPh>
    <rPh sb="5" eb="6">
      <t>ゴウ</t>
    </rPh>
    <rPh sb="6" eb="7">
      <t>セン</t>
    </rPh>
    <rPh sb="8" eb="10">
      <t>フッキ</t>
    </rPh>
    <phoneticPr fontId="2"/>
  </si>
  <si>
    <t>伊根の舟屋方面へ。</t>
    <rPh sb="0" eb="2">
      <t>イネ</t>
    </rPh>
    <rPh sb="3" eb="5">
      <t>フナヤ</t>
    </rPh>
    <rPh sb="5" eb="7">
      <t>ホウメン</t>
    </rPh>
    <phoneticPr fontId="2"/>
  </si>
  <si>
    <t>（通過チェック・フォトコントロール）④
伊根の舟屋</t>
    <rPh sb="20" eb="22">
      <t>イネ</t>
    </rPh>
    <rPh sb="23" eb="25">
      <t>フナヤ</t>
    </rPh>
    <phoneticPr fontId="2"/>
  </si>
  <si>
    <t>府道622号→市道</t>
    <rPh sb="5" eb="6">
      <t>ゴウ</t>
    </rPh>
    <rPh sb="7" eb="9">
      <t>シドウ</t>
    </rPh>
    <phoneticPr fontId="2"/>
  </si>
  <si>
    <t>伊根の舟屋をバックに自転車を撮影。
ここからしばらく伊根のまちなみを堪能ください。</t>
    <rPh sb="0" eb="2">
      <t>イネ</t>
    </rPh>
    <rPh sb="3" eb="5">
      <t>フナヤ</t>
    </rPh>
    <rPh sb="10" eb="13">
      <t>ジテンシャ</t>
    </rPh>
    <rPh sb="14" eb="16">
      <t>サツエイ</t>
    </rPh>
    <rPh sb="26" eb="28">
      <t>イネ</t>
    </rPh>
    <rPh sb="34" eb="36">
      <t>タンノウ</t>
    </rPh>
    <phoneticPr fontId="2"/>
  </si>
  <si>
    <t>日出　Ｓ</t>
    <rPh sb="0" eb="1">
      <t>ニチ</t>
    </rPh>
    <rPh sb="1" eb="2">
      <t>デ</t>
    </rPh>
    <phoneticPr fontId="2"/>
  </si>
  <si>
    <t>府道607号</t>
    <rPh sb="0" eb="1">
      <t>フ</t>
    </rPh>
    <rPh sb="1" eb="2">
      <t>ミチ</t>
    </rPh>
    <rPh sb="5" eb="6">
      <t>ゴウ</t>
    </rPh>
    <phoneticPr fontId="2"/>
  </si>
  <si>
    <t>左側。レシート取得。</t>
    <rPh sb="0" eb="2">
      <t>ヒダリガワ</t>
    </rPh>
    <rPh sb="7" eb="9">
      <t>シュトク</t>
    </rPh>
    <phoneticPr fontId="2"/>
  </si>
  <si>
    <t>湯岡　Ｓ</t>
    <rPh sb="0" eb="1">
      <t>ユ</t>
    </rPh>
    <rPh sb="1" eb="2">
      <t>オカ</t>
    </rPh>
    <phoneticPr fontId="2"/>
  </si>
  <si>
    <t>小浜駅前　Ｓ</t>
    <rPh sb="0" eb="2">
      <t>オバマ</t>
    </rPh>
    <rPh sb="2" eb="3">
      <t>エキ</t>
    </rPh>
    <rPh sb="3" eb="4">
      <t>マエ</t>
    </rPh>
    <phoneticPr fontId="2"/>
  </si>
  <si>
    <t>ここから常神半島のアップダウンと三方五湖をお楽しみください。</t>
    <rPh sb="4" eb="5">
      <t>ツネ</t>
    </rPh>
    <rPh sb="5" eb="6">
      <t>カミ</t>
    </rPh>
    <rPh sb="6" eb="8">
      <t>ハントウ</t>
    </rPh>
    <rPh sb="16" eb="20">
      <t>ミカタゴコ</t>
    </rPh>
    <rPh sb="22" eb="23">
      <t>タノ</t>
    </rPh>
    <phoneticPr fontId="2"/>
  </si>
  <si>
    <t>三宅　Ｓ</t>
    <rPh sb="0" eb="2">
      <t>ミヤケ</t>
    </rPh>
    <phoneticPr fontId="2"/>
  </si>
  <si>
    <t>ここから国道303号線、通称鯖街道へ。数キロ進むと若狭熊川宿があるので寄り道してみてはいかがでしょうか。</t>
    <rPh sb="4" eb="6">
      <t>コクドウ</t>
    </rPh>
    <rPh sb="9" eb="11">
      <t>ゴウセン</t>
    </rPh>
    <rPh sb="12" eb="14">
      <t>ツウショウ</t>
    </rPh>
    <rPh sb="14" eb="15">
      <t>サバ</t>
    </rPh>
    <rPh sb="15" eb="17">
      <t>カイドウ</t>
    </rPh>
    <rPh sb="19" eb="20">
      <t>スウ</t>
    </rPh>
    <rPh sb="22" eb="23">
      <t>スス</t>
    </rPh>
    <rPh sb="25" eb="27">
      <t>ワカサ</t>
    </rPh>
    <rPh sb="27" eb="29">
      <t>クマカワ</t>
    </rPh>
    <rPh sb="29" eb="30">
      <t>ヤド</t>
    </rPh>
    <rPh sb="35" eb="36">
      <t>ヨ</t>
    </rPh>
    <rPh sb="37" eb="38">
      <t>ミチ</t>
    </rPh>
    <phoneticPr fontId="2"/>
  </si>
  <si>
    <t>県道607号→府道2号→
国道176号→国道178号</t>
    <rPh sb="0" eb="2">
      <t>ケンドウ</t>
    </rPh>
    <rPh sb="5" eb="6">
      <t>ゴウ</t>
    </rPh>
    <rPh sb="7" eb="8">
      <t>フ</t>
    </rPh>
    <rPh sb="8" eb="9">
      <t>ミチ</t>
    </rPh>
    <rPh sb="10" eb="11">
      <t>ゴウ</t>
    </rPh>
    <rPh sb="13" eb="15">
      <t>コクドウ</t>
    </rPh>
    <rPh sb="18" eb="19">
      <t>ゴウ</t>
    </rPh>
    <rPh sb="20" eb="22">
      <t>コクドウ</t>
    </rPh>
    <rPh sb="25" eb="26">
      <t>ゴウ</t>
    </rPh>
    <phoneticPr fontId="2"/>
  </si>
  <si>
    <t>国道303号→県道54号</t>
    <rPh sb="0" eb="2">
      <t>コクドウ</t>
    </rPh>
    <rPh sb="5" eb="6">
      <t>ゴウ</t>
    </rPh>
    <rPh sb="7" eb="9">
      <t>ケンドウ</t>
    </rPh>
    <rPh sb="11" eb="12">
      <t>ゴウ</t>
    </rPh>
    <phoneticPr fontId="2"/>
  </si>
  <si>
    <t>南新保　Ｓ</t>
    <rPh sb="0" eb="1">
      <t>ミナミ</t>
    </rPh>
    <rPh sb="1" eb="3">
      <t>シンボ</t>
    </rPh>
    <phoneticPr fontId="2"/>
  </si>
  <si>
    <t>眼前に琵琶湖が見えてきます。</t>
    <rPh sb="0" eb="2">
      <t>ガンゼン</t>
    </rPh>
    <rPh sb="3" eb="6">
      <t>ビワコ</t>
    </rPh>
    <rPh sb="7" eb="8">
      <t>ミ</t>
    </rPh>
    <phoneticPr fontId="2"/>
  </si>
  <si>
    <t>木津　Ｓ</t>
    <rPh sb="0" eb="2">
      <t>キヅ</t>
    </rPh>
    <phoneticPr fontId="2"/>
  </si>
  <si>
    <t>ぐるっと回ります。</t>
    <rPh sb="4" eb="5">
      <t>マワ</t>
    </rPh>
    <phoneticPr fontId="2"/>
  </si>
  <si>
    <t>市道→国道367号</t>
    <rPh sb="0" eb="2">
      <t>シドウ</t>
    </rPh>
    <rPh sb="3" eb="5">
      <t>コクドウ</t>
    </rPh>
    <rPh sb="8" eb="9">
      <t>ゴウ</t>
    </rPh>
    <phoneticPr fontId="2"/>
  </si>
  <si>
    <t>府道40号</t>
    <rPh sb="0" eb="1">
      <t>フ</t>
    </rPh>
    <rPh sb="1" eb="2">
      <t>ミチ</t>
    </rPh>
    <rPh sb="4" eb="5">
      <t>ゴウ</t>
    </rPh>
    <phoneticPr fontId="2"/>
  </si>
  <si>
    <t>府道38号</t>
    <rPh sb="0" eb="1">
      <t>フ</t>
    </rPh>
    <rPh sb="1" eb="2">
      <t>ミチ</t>
    </rPh>
    <rPh sb="4" eb="5">
      <t>ゴウ</t>
    </rPh>
    <phoneticPr fontId="2"/>
  </si>
  <si>
    <t>旧道をしばらくいくと国道367号へ合流。しばらくいくと大原のあたりを通りますが、交通量が多いので注意。</t>
    <rPh sb="0" eb="2">
      <t>キュウドウ</t>
    </rPh>
    <rPh sb="10" eb="12">
      <t>コクドウ</t>
    </rPh>
    <rPh sb="15" eb="16">
      <t>ゴウ</t>
    </rPh>
    <rPh sb="17" eb="19">
      <t>ゴウリュウ</t>
    </rPh>
    <rPh sb="27" eb="29">
      <t>オオハラ</t>
    </rPh>
    <rPh sb="34" eb="35">
      <t>トオ</t>
    </rPh>
    <rPh sb="40" eb="42">
      <t>コウツウ</t>
    </rPh>
    <rPh sb="42" eb="43">
      <t>リョウ</t>
    </rPh>
    <rPh sb="44" eb="45">
      <t>オオ</t>
    </rPh>
    <rPh sb="48" eb="50">
      <t>チュウイ</t>
    </rPh>
    <phoneticPr fontId="2"/>
  </si>
  <si>
    <t>国道161号へ合流。交通量が多いので注意。</t>
    <rPh sb="0" eb="2">
      <t>コクドウ</t>
    </rPh>
    <rPh sb="5" eb="6">
      <t>ゴウ</t>
    </rPh>
    <rPh sb="7" eb="9">
      <t>ゴウリュウ</t>
    </rPh>
    <rPh sb="10" eb="12">
      <t>コウツウ</t>
    </rPh>
    <rPh sb="12" eb="13">
      <t>リョウ</t>
    </rPh>
    <rPh sb="14" eb="15">
      <t>オオ</t>
    </rPh>
    <rPh sb="18" eb="20">
      <t>チュウイ</t>
    </rPh>
    <phoneticPr fontId="2"/>
  </si>
  <si>
    <t>右折して橋を渡る。</t>
    <rPh sb="0" eb="2">
      <t>ウセツ</t>
    </rPh>
    <rPh sb="4" eb="5">
      <t>ハシ</t>
    </rPh>
    <rPh sb="6" eb="7">
      <t>ワタ</t>
    </rPh>
    <phoneticPr fontId="2"/>
  </si>
  <si>
    <t>PC1 ローソン 神崎南インター店</t>
    <rPh sb="16" eb="17">
      <t>ミセ</t>
    </rPh>
    <phoneticPr fontId="2"/>
  </si>
  <si>
    <t>天の橋立方面へ、看板あります。程なくすると天の橋立へ。
自転車で渡るのはなかなかよい経験ですね。</t>
    <rPh sb="0" eb="1">
      <t>アマ</t>
    </rPh>
    <rPh sb="2" eb="4">
      <t>ハシダテ</t>
    </rPh>
    <rPh sb="4" eb="6">
      <t>ホウメン</t>
    </rPh>
    <rPh sb="8" eb="10">
      <t>カンバン</t>
    </rPh>
    <rPh sb="15" eb="16">
      <t>ホド</t>
    </rPh>
    <rPh sb="21" eb="22">
      <t>アマ</t>
    </rPh>
    <rPh sb="23" eb="25">
      <t>ハシダテ</t>
    </rPh>
    <rPh sb="28" eb="31">
      <t>ジテンシャ</t>
    </rPh>
    <rPh sb="32" eb="33">
      <t>ワタ</t>
    </rPh>
    <rPh sb="42" eb="44">
      <t>ケイケン</t>
    </rPh>
    <phoneticPr fontId="2"/>
  </si>
  <si>
    <t>ここからしばらく交通量多し。気をつけてください。</t>
    <rPh sb="8" eb="10">
      <t>コウツウ</t>
    </rPh>
    <rPh sb="10" eb="11">
      <t>リョウ</t>
    </rPh>
    <rPh sb="11" eb="12">
      <t>オオ</t>
    </rPh>
    <rPh sb="14" eb="15">
      <t>キ</t>
    </rPh>
    <phoneticPr fontId="2"/>
  </si>
  <si>
    <t>ここから有名な寺社が多数。ただし交通量多し。</t>
    <rPh sb="4" eb="6">
      <t>ユウメイ</t>
    </rPh>
    <rPh sb="7" eb="9">
      <t>ジシャ</t>
    </rPh>
    <rPh sb="10" eb="12">
      <t>タスウ</t>
    </rPh>
    <rPh sb="16" eb="18">
      <t>コウツウ</t>
    </rPh>
    <rPh sb="18" eb="19">
      <t>リョウ</t>
    </rPh>
    <rPh sb="19" eb="20">
      <t>オオ</t>
    </rPh>
    <phoneticPr fontId="2"/>
  </si>
  <si>
    <t>府道29号</t>
    <rPh sb="0" eb="1">
      <t>フ</t>
    </rPh>
    <rPh sb="1" eb="2">
      <t>ミチ</t>
    </rPh>
    <rPh sb="4" eb="5">
      <t>ゴウ</t>
    </rPh>
    <phoneticPr fontId="2"/>
  </si>
  <si>
    <t>府道134号</t>
    <rPh sb="0" eb="1">
      <t>フ</t>
    </rPh>
    <rPh sb="1" eb="2">
      <t>ミチ</t>
    </rPh>
    <rPh sb="5" eb="6">
      <t>ゴウ</t>
    </rPh>
    <phoneticPr fontId="2"/>
  </si>
  <si>
    <t>府道142号</t>
    <rPh sb="0" eb="1">
      <t>フ</t>
    </rPh>
    <rPh sb="1" eb="2">
      <t>ミチ</t>
    </rPh>
    <rPh sb="5" eb="6">
      <t>ゴウ</t>
    </rPh>
    <phoneticPr fontId="2"/>
  </si>
  <si>
    <t>府道731号</t>
    <rPh sb="0" eb="1">
      <t>フ</t>
    </rPh>
    <rPh sb="1" eb="2">
      <t>ミチ</t>
    </rPh>
    <rPh sb="5" eb="6">
      <t>ゴウ</t>
    </rPh>
    <phoneticPr fontId="2"/>
  </si>
  <si>
    <t>国道173号</t>
    <rPh sb="0" eb="2">
      <t>コクドウ</t>
    </rPh>
    <rPh sb="5" eb="6">
      <t>ゴウ</t>
    </rPh>
    <phoneticPr fontId="2"/>
  </si>
  <si>
    <t>左折</t>
    <rPh sb="0" eb="2">
      <t>サセツ</t>
    </rPh>
    <phoneticPr fontId="2"/>
  </si>
  <si>
    <t>県道603号</t>
    <rPh sb="0" eb="2">
      <t>ケンドウ</t>
    </rPh>
    <rPh sb="5" eb="6">
      <t>ゴウ</t>
    </rPh>
    <phoneticPr fontId="2"/>
  </si>
  <si>
    <t>左側。レシート取得。</t>
    <rPh sb="0" eb="2">
      <t>ヒダリガワ</t>
    </rPh>
    <rPh sb="7" eb="9">
      <t>シュトク</t>
    </rPh>
    <phoneticPr fontId="2"/>
  </si>
  <si>
    <t>生瀬橋西詰</t>
    <rPh sb="0" eb="1">
      <t>ナマ</t>
    </rPh>
    <rPh sb="1" eb="2">
      <t>セ</t>
    </rPh>
    <rPh sb="2" eb="3">
      <t>ハシ</t>
    </rPh>
    <rPh sb="3" eb="4">
      <t>ニシ</t>
    </rPh>
    <rPh sb="4" eb="5">
      <t>ツ</t>
    </rPh>
    <phoneticPr fontId="2"/>
  </si>
  <si>
    <t>生瀬１　Ｓ</t>
    <rPh sb="0" eb="1">
      <t>ナマ</t>
    </rPh>
    <rPh sb="1" eb="2">
      <t>セ</t>
    </rPh>
    <phoneticPr fontId="2"/>
  </si>
  <si>
    <t>国道176号</t>
    <rPh sb="0" eb="2">
      <t>コクドウ</t>
    </rPh>
    <rPh sb="5" eb="6">
      <t>ゴウ</t>
    </rPh>
    <phoneticPr fontId="2"/>
  </si>
  <si>
    <t>国道１７６号へ合流</t>
    <rPh sb="0" eb="2">
      <t>コクドウ</t>
    </rPh>
    <rPh sb="5" eb="6">
      <t>ゴウ</t>
    </rPh>
    <rPh sb="7" eb="9">
      <t>ゴウリュウ</t>
    </rPh>
    <phoneticPr fontId="2"/>
  </si>
  <si>
    <t>BRM1021近畿600神戸 天地山海を巡る旅</t>
    <rPh sb="7" eb="9">
      <t>キンキ</t>
    </rPh>
    <rPh sb="12" eb="14">
      <t>コウベ</t>
    </rPh>
    <rPh sb="15" eb="17">
      <t>テンチ</t>
    </rPh>
    <rPh sb="17" eb="19">
      <t>サンカイ</t>
    </rPh>
    <rPh sb="20" eb="21">
      <t>メグ</t>
    </rPh>
    <rPh sb="22" eb="23">
      <t>タビ</t>
    </rPh>
    <phoneticPr fontId="2"/>
  </si>
  <si>
    <t>PC2 ファミリーマート 城崎温泉店</t>
    <phoneticPr fontId="2"/>
  </si>
  <si>
    <t>久美浜湾をぐるっと1周してください</t>
    <rPh sb="0" eb="3">
      <t>クミハマ</t>
    </rPh>
    <rPh sb="3" eb="4">
      <t>ワン</t>
    </rPh>
    <rPh sb="10" eb="11">
      <t>シュウ</t>
    </rPh>
    <phoneticPr fontId="2"/>
  </si>
  <si>
    <t>市道（きぬがけの道）→府道29号</t>
    <rPh sb="0" eb="2">
      <t>シドウ</t>
    </rPh>
    <rPh sb="8" eb="9">
      <t>ミチ</t>
    </rPh>
    <rPh sb="11" eb="12">
      <t>フ</t>
    </rPh>
    <rPh sb="12" eb="13">
      <t>ミチ</t>
    </rPh>
    <rPh sb="15" eb="16">
      <t>ゴウ</t>
    </rPh>
    <phoneticPr fontId="2"/>
  </si>
  <si>
    <t>府道187号</t>
    <rPh sb="0" eb="1">
      <t>フ</t>
    </rPh>
    <rPh sb="1" eb="2">
      <t>ミチ</t>
    </rPh>
    <rPh sb="5" eb="6">
      <t>ゴウ</t>
    </rPh>
    <phoneticPr fontId="2"/>
  </si>
  <si>
    <t>府道29号→府道67号</t>
    <rPh sb="0" eb="1">
      <t>フ</t>
    </rPh>
    <rPh sb="1" eb="2">
      <t>ミチ</t>
    </rPh>
    <rPh sb="4" eb="5">
      <t>ゴウ</t>
    </rPh>
    <rPh sb="6" eb="7">
      <t>フ</t>
    </rPh>
    <rPh sb="7" eb="8">
      <t>ミチ</t>
    </rPh>
    <rPh sb="10" eb="11">
      <t>ゴウ</t>
    </rPh>
    <phoneticPr fontId="2"/>
  </si>
  <si>
    <t>左側。るり渓温泉看板をバックに自転車を撮影。</t>
    <rPh sb="0" eb="2">
      <t>ヒダリガワ</t>
    </rPh>
    <rPh sb="5" eb="6">
      <t>タニ</t>
    </rPh>
    <rPh sb="6" eb="8">
      <t>オンセン</t>
    </rPh>
    <rPh sb="8" eb="10">
      <t>カンバン</t>
    </rPh>
    <rPh sb="15" eb="18">
      <t>ジテンシャ</t>
    </rPh>
    <rPh sb="19" eb="21">
      <t>サツエイ</t>
    </rPh>
    <phoneticPr fontId="2"/>
  </si>
  <si>
    <t>ここから登坂区間。</t>
    <rPh sb="4" eb="6">
      <t>トウハン</t>
    </rPh>
    <rPh sb="6" eb="8">
      <t>クカン</t>
    </rPh>
    <phoneticPr fontId="2"/>
  </si>
  <si>
    <t>るり渓へ　登坂区間続きます。</t>
    <rPh sb="2" eb="3">
      <t>タニ</t>
    </rPh>
    <rPh sb="5" eb="7">
      <t>トウハン</t>
    </rPh>
    <rPh sb="7" eb="9">
      <t>クカン</t>
    </rPh>
    <rPh sb="9" eb="10">
      <t>ツヅ</t>
    </rPh>
    <phoneticPr fontId="2"/>
  </si>
  <si>
    <t>この先すぐにトンネルと長い下り区間が続きます。</t>
    <rPh sb="2" eb="3">
      <t>サキ</t>
    </rPh>
    <rPh sb="11" eb="12">
      <t>ナガ</t>
    </rPh>
    <rPh sb="13" eb="14">
      <t>クダ</t>
    </rPh>
    <rPh sb="15" eb="17">
      <t>クカン</t>
    </rPh>
    <rPh sb="18" eb="19">
      <t>ツヅ</t>
    </rPh>
    <phoneticPr fontId="2"/>
  </si>
  <si>
    <t>ここからアップダウンが続きます。</t>
    <rPh sb="11" eb="12">
      <t>ツヅ</t>
    </rPh>
    <phoneticPr fontId="2"/>
  </si>
  <si>
    <t>ここからアップダウン。</t>
    <phoneticPr fontId="2"/>
  </si>
  <si>
    <t>ここから通称七曲の登坂区間が始まります。</t>
    <rPh sb="4" eb="6">
      <t>ツウショウ</t>
    </rPh>
    <rPh sb="6" eb="8">
      <t>ナナマガリ</t>
    </rPh>
    <rPh sb="9" eb="11">
      <t>トウハン</t>
    </rPh>
    <rPh sb="11" eb="13">
      <t>クカン</t>
    </rPh>
    <rPh sb="14" eb="15">
      <t>ハジ</t>
    </rPh>
    <phoneticPr fontId="2"/>
  </si>
  <si>
    <t>交通量多いので注意。</t>
    <rPh sb="0" eb="2">
      <t>コウツウ</t>
    </rPh>
    <rPh sb="2" eb="3">
      <t>リョウ</t>
    </rPh>
    <rPh sb="3" eb="4">
      <t>オオ</t>
    </rPh>
    <rPh sb="7" eb="9">
      <t>チュウイ</t>
    </rPh>
    <phoneticPr fontId="2"/>
  </si>
  <si>
    <t>10/21 5:00</t>
    <phoneticPr fontId="2"/>
  </si>
  <si>
    <t>10/21 5:30</t>
    <phoneticPr fontId="2"/>
  </si>
  <si>
    <t xml:space="preserve">10/21 07:26 </t>
    <phoneticPr fontId="2"/>
  </si>
  <si>
    <t xml:space="preserve">10/21 10:32 </t>
    <phoneticPr fontId="2"/>
  </si>
  <si>
    <t xml:space="preserve">10/21 10:35 </t>
    <phoneticPr fontId="2"/>
  </si>
  <si>
    <t>10/21 17:40</t>
    <phoneticPr fontId="2"/>
  </si>
  <si>
    <t xml:space="preserve">10/21 18:30 </t>
    <phoneticPr fontId="2"/>
  </si>
  <si>
    <t>10/22 10:24</t>
    <phoneticPr fontId="2"/>
  </si>
  <si>
    <t xml:space="preserve"> 10/21 19:52 </t>
    <phoneticPr fontId="2"/>
  </si>
  <si>
    <t xml:space="preserve">10/22 13:08 </t>
    <phoneticPr fontId="2"/>
  </si>
  <si>
    <t>10/21 23:48</t>
    <phoneticPr fontId="2"/>
  </si>
  <si>
    <t xml:space="preserve">10/21 22:20  </t>
    <phoneticPr fontId="2"/>
  </si>
  <si>
    <t>10/22 18:04</t>
    <phoneticPr fontId="2"/>
  </si>
  <si>
    <t>10/22 21:00</t>
    <phoneticPr fontId="2"/>
  </si>
  <si>
    <t>ＰＣ3　道の駅　舞鶴とれとれセンター</t>
    <rPh sb="4" eb="5">
      <t>ミチ</t>
    </rPh>
    <rPh sb="6" eb="7">
      <t>エキ</t>
    </rPh>
    <rPh sb="8" eb="10">
      <t>マイヅル</t>
    </rPh>
    <phoneticPr fontId="2"/>
  </si>
  <si>
    <t xml:space="preserve">10/21 14:27 </t>
    <phoneticPr fontId="2"/>
  </si>
  <si>
    <t xml:space="preserve">10/22 01:56 </t>
    <phoneticPr fontId="2"/>
  </si>
  <si>
    <t>左折</t>
    <rPh sb="0" eb="2">
      <t>サセツ</t>
    </rPh>
    <phoneticPr fontId="2"/>
  </si>
  <si>
    <t>府道604号</t>
    <rPh sb="0" eb="1">
      <t>フ</t>
    </rPh>
    <rPh sb="1" eb="2">
      <t>ミチ</t>
    </rPh>
    <rPh sb="5" eb="6">
      <t>ゴウ</t>
    </rPh>
    <phoneticPr fontId="2"/>
  </si>
  <si>
    <t>┤字路　S</t>
    <phoneticPr fontId="2"/>
  </si>
  <si>
    <t>自転車禁止区間につき府道604号へ</t>
    <rPh sb="0" eb="3">
      <t>ジテンシャ</t>
    </rPh>
    <rPh sb="3" eb="5">
      <t>キンシ</t>
    </rPh>
    <rPh sb="5" eb="7">
      <t>クカン</t>
    </rPh>
    <rPh sb="10" eb="11">
      <t>フ</t>
    </rPh>
    <rPh sb="11" eb="12">
      <t>ミチ</t>
    </rPh>
    <rPh sb="15" eb="16">
      <t>ゴウ</t>
    </rPh>
    <phoneticPr fontId="2"/>
  </si>
  <si>
    <t>上司　Ｓ</t>
    <rPh sb="0" eb="2">
      <t>ジョウシ</t>
    </rPh>
    <phoneticPr fontId="2"/>
  </si>
  <si>
    <t>府道604号→市道→国道178号</t>
    <rPh sb="0" eb="1">
      <t>フ</t>
    </rPh>
    <rPh sb="1" eb="2">
      <t>ミチ</t>
    </rPh>
    <rPh sb="5" eb="6">
      <t>ゴウ</t>
    </rPh>
    <rPh sb="7" eb="9">
      <t>シドウ</t>
    </rPh>
    <rPh sb="10" eb="12">
      <t>コクドウ</t>
    </rPh>
    <rPh sb="15" eb="16">
      <t>ゴウ</t>
    </rPh>
    <phoneticPr fontId="2"/>
  </si>
  <si>
    <t>右折後、市道を抜けて、296.1キロ地点から178号へ合流</t>
    <rPh sb="0" eb="2">
      <t>ウセツ</t>
    </rPh>
    <rPh sb="2" eb="3">
      <t>ゴ</t>
    </rPh>
    <rPh sb="4" eb="6">
      <t>シドウ</t>
    </rPh>
    <rPh sb="7" eb="8">
      <t>ヌ</t>
    </rPh>
    <rPh sb="18" eb="20">
      <t>チテン</t>
    </rPh>
    <rPh sb="25" eb="26">
      <t>ゴウ</t>
    </rPh>
    <rPh sb="27" eb="29">
      <t>ゴウリュウ</t>
    </rPh>
    <phoneticPr fontId="2"/>
  </si>
  <si>
    <t>小田　Ｓ</t>
    <rPh sb="0" eb="2">
      <t>オダ</t>
    </rPh>
    <phoneticPr fontId="2"/>
  </si>
  <si>
    <t>途中口　Ｓ</t>
    <rPh sb="0" eb="2">
      <t>トチュウ</t>
    </rPh>
    <rPh sb="2" eb="3">
      <t>クチ</t>
    </rPh>
    <phoneticPr fontId="2"/>
  </si>
  <si>
    <t>この先渡月橋。交通量・観光客多し。状況によっては押し歩きすること</t>
    <rPh sb="2" eb="3">
      <t>サキ</t>
    </rPh>
    <rPh sb="3" eb="6">
      <t>トゲツキョウ</t>
    </rPh>
    <rPh sb="7" eb="9">
      <t>コウツウ</t>
    </rPh>
    <rPh sb="9" eb="10">
      <t>リョウ</t>
    </rPh>
    <rPh sb="11" eb="14">
      <t>カンコウキャク</t>
    </rPh>
    <rPh sb="14" eb="15">
      <t>オオ</t>
    </rPh>
    <rPh sb="17" eb="19">
      <t>ジョウキョウ</t>
    </rPh>
    <rPh sb="24" eb="25">
      <t>オ</t>
    </rPh>
    <rPh sb="26" eb="27">
      <t>アル</t>
    </rPh>
    <phoneticPr fontId="2"/>
  </si>
  <si>
    <t>なお504キロ地点老坂トンネルは右側の人道トンネル推奨</t>
    <rPh sb="7" eb="9">
      <t>チテン</t>
    </rPh>
    <rPh sb="9" eb="10">
      <t>オ</t>
    </rPh>
    <rPh sb="10" eb="11">
      <t>サカ</t>
    </rPh>
    <rPh sb="16" eb="18">
      <t>ミギガワ</t>
    </rPh>
    <rPh sb="19" eb="21">
      <t>ジンドウ</t>
    </rPh>
    <rPh sb="25" eb="27">
      <t>スイショウ</t>
    </rPh>
    <phoneticPr fontId="2"/>
  </si>
  <si>
    <t>県道68号</t>
    <rPh sb="0" eb="2">
      <t>ケンドウ</t>
    </rPh>
    <rPh sb="4" eb="5">
      <t>ゴウ</t>
    </rPh>
    <phoneticPr fontId="2"/>
  </si>
  <si>
    <t>大多田橋　Ｓ</t>
    <rPh sb="0" eb="3">
      <t>オオタダ</t>
    </rPh>
    <rPh sb="3" eb="4">
      <t>バシ</t>
    </rPh>
    <phoneticPr fontId="2"/>
  </si>
  <si>
    <t>十字路</t>
    <rPh sb="0" eb="1">
      <t>ジュウ</t>
    </rPh>
    <phoneticPr fontId="2"/>
  </si>
  <si>
    <t>栗栖　Ｓ</t>
    <rPh sb="0" eb="2">
      <t>クリス</t>
    </rPh>
    <phoneticPr fontId="2"/>
  </si>
  <si>
    <t>大覚寺門前　S</t>
    <rPh sb="0" eb="1">
      <t>オオ</t>
    </rPh>
    <rPh sb="1" eb="2">
      <t>オボ</t>
    </rPh>
    <rPh sb="2" eb="3">
      <t>テラ</t>
    </rPh>
    <rPh sb="3" eb="4">
      <t>モン</t>
    </rPh>
    <rPh sb="4" eb="5">
      <t>マエ</t>
    </rPh>
    <phoneticPr fontId="2"/>
  </si>
  <si>
    <t>左折</t>
    <rPh sb="0" eb="2">
      <t>サセツ</t>
    </rPh>
    <phoneticPr fontId="2"/>
  </si>
  <si>
    <t>府道29号</t>
    <rPh sb="0" eb="1">
      <t>フ</t>
    </rPh>
    <rPh sb="1" eb="2">
      <t>ミチ</t>
    </rPh>
    <rPh sb="4" eb="5">
      <t>ゴウ</t>
    </rPh>
    <phoneticPr fontId="2"/>
  </si>
  <si>
    <t>国道312号→県道3号</t>
    <rPh sb="0" eb="2">
      <t>コクドウ</t>
    </rPh>
    <rPh sb="5" eb="6">
      <t>ゴウ</t>
    </rPh>
    <rPh sb="7" eb="9">
      <t>ケンドウ</t>
    </rPh>
    <rPh sb="10" eb="11">
      <t>ゴウ</t>
    </rPh>
    <phoneticPr fontId="2"/>
  </si>
  <si>
    <t>左折</t>
    <rPh sb="0" eb="2">
      <t>サセツ</t>
    </rPh>
    <phoneticPr fontId="2"/>
  </si>
  <si>
    <t>県道104号</t>
    <rPh sb="0" eb="2">
      <t>ケンドウ</t>
    </rPh>
    <rPh sb="5" eb="6">
      <t>ゴウ</t>
    </rPh>
    <phoneticPr fontId="2"/>
  </si>
  <si>
    <t>右側。レシート取得。店の入り口がせまくなぜかいつも弁当が
売り切れています。その場合はこの先のローソンを利用してください。</t>
    <rPh sb="0" eb="2">
      <t>ミギガワ</t>
    </rPh>
    <rPh sb="7" eb="9">
      <t>シュトク</t>
    </rPh>
    <rPh sb="10" eb="11">
      <t>ミセ</t>
    </rPh>
    <rPh sb="12" eb="13">
      <t>イ</t>
    </rPh>
    <rPh sb="14" eb="15">
      <t>グチ</t>
    </rPh>
    <rPh sb="25" eb="27">
      <t>ベントウ</t>
    </rPh>
    <rPh sb="29" eb="30">
      <t>ウ</t>
    </rPh>
    <rPh sb="31" eb="32">
      <t>キ</t>
    </rPh>
    <rPh sb="40" eb="42">
      <t>バアイ</t>
    </rPh>
    <rPh sb="45" eb="46">
      <t>サキ</t>
    </rPh>
    <rPh sb="52" eb="54">
      <t>リヨウ</t>
    </rPh>
    <phoneticPr fontId="2"/>
  </si>
  <si>
    <t>十字路　S</t>
    <rPh sb="0" eb="1">
      <t>ジュウ</t>
    </rPh>
    <rPh sb="1" eb="3">
      <t>ジロ</t>
    </rPh>
    <phoneticPr fontId="2"/>
  </si>
  <si>
    <t>国道178号</t>
    <rPh sb="0" eb="2">
      <t>コクドウ</t>
    </rPh>
    <rPh sb="5" eb="6">
      <t>ゴウ</t>
    </rPh>
    <phoneticPr fontId="2"/>
  </si>
  <si>
    <t>国道27号</t>
    <rPh sb="0" eb="2">
      <t>コクドウ</t>
    </rPh>
    <rPh sb="4" eb="5">
      <t>ゴウ</t>
    </rPh>
    <phoneticPr fontId="2"/>
  </si>
  <si>
    <t>陸橋は自転車通行禁止。左側の側道を通って国道27号本線へ合流</t>
    <rPh sb="0" eb="2">
      <t>リッキョウ</t>
    </rPh>
    <rPh sb="3" eb="6">
      <t>ジテンシャ</t>
    </rPh>
    <rPh sb="6" eb="8">
      <t>ツウコウ</t>
    </rPh>
    <rPh sb="8" eb="10">
      <t>キンシ</t>
    </rPh>
    <rPh sb="11" eb="13">
      <t>ヒダリガワ</t>
    </rPh>
    <rPh sb="14" eb="15">
      <t>ソク</t>
    </rPh>
    <rPh sb="15" eb="16">
      <t>ミチ</t>
    </rPh>
    <rPh sb="17" eb="18">
      <t>トオ</t>
    </rPh>
    <rPh sb="20" eb="22">
      <t>コクドウ</t>
    </rPh>
    <rPh sb="24" eb="25">
      <t>ゴウ</t>
    </rPh>
    <rPh sb="25" eb="27">
      <t>ホンセン</t>
    </rPh>
    <rPh sb="28" eb="30">
      <t>ゴウリュウ</t>
    </rPh>
    <phoneticPr fontId="2"/>
  </si>
  <si>
    <t>通過チェック⑤　
ファミリーマート　三方鳥浜店</t>
    <rPh sb="0" eb="2">
      <t>ツウカ</t>
    </rPh>
    <phoneticPr fontId="2"/>
  </si>
  <si>
    <t>右側地下道へ</t>
    <rPh sb="0" eb="2">
      <t>ミギガワ</t>
    </rPh>
    <rPh sb="2" eb="5">
      <t>チカドウ</t>
    </rPh>
    <phoneticPr fontId="2"/>
  </si>
  <si>
    <t>手前の高架は自転車通行禁止。右側の地下道をもぐって国道27号へ合流</t>
    <rPh sb="0" eb="2">
      <t>テマエ</t>
    </rPh>
    <rPh sb="3" eb="5">
      <t>コウカ</t>
    </rPh>
    <rPh sb="6" eb="9">
      <t>ジテンシャ</t>
    </rPh>
    <rPh sb="9" eb="11">
      <t>ツウコウ</t>
    </rPh>
    <rPh sb="11" eb="13">
      <t>キンシ</t>
    </rPh>
    <rPh sb="14" eb="16">
      <t>ミギガワ</t>
    </rPh>
    <rPh sb="17" eb="20">
      <t>チカドウ</t>
    </rPh>
    <rPh sb="25" eb="27">
      <t>コクドウ</t>
    </rPh>
    <rPh sb="29" eb="30">
      <t>ゴウ</t>
    </rPh>
    <rPh sb="31" eb="33">
      <t>ゴウリュウ</t>
    </rPh>
    <phoneticPr fontId="2"/>
  </si>
  <si>
    <t>陸橋（名称なし）</t>
    <rPh sb="0" eb="2">
      <t>リッキョウ</t>
    </rPh>
    <rPh sb="3" eb="5">
      <t>メイショウ</t>
    </rPh>
    <phoneticPr fontId="2"/>
  </si>
  <si>
    <t>右折すると左手にガソリンスタンド。
港湾系の道なので気をつけて！！！</t>
    <rPh sb="0" eb="2">
      <t>ウセツ</t>
    </rPh>
    <rPh sb="5" eb="7">
      <t>ヒダリテ</t>
    </rPh>
    <rPh sb="18" eb="20">
      <t>コウワン</t>
    </rPh>
    <rPh sb="20" eb="21">
      <t>ケイ</t>
    </rPh>
    <rPh sb="22" eb="23">
      <t>ミチ</t>
    </rPh>
    <rPh sb="26" eb="27">
      <t>キ</t>
    </rPh>
    <phoneticPr fontId="2"/>
  </si>
  <si>
    <t>PC4 セブンイレブン近江志賀北小松店</t>
    <phoneticPr fontId="2"/>
  </si>
  <si>
    <t>PC5 ローソン　京都北郵便局前店</t>
    <phoneticPr fontId="2"/>
  </si>
  <si>
    <t>PC6 セブン‐イレブン
 　　　猪名川パークタウン店</t>
    <phoneticPr fontId="2"/>
  </si>
  <si>
    <t>（通過チェック・フォトコントロール）
⑥るり渓温泉</t>
    <rPh sb="22" eb="23">
      <t>タニ</t>
    </rPh>
    <rPh sb="23" eb="25">
      <t>オンセン</t>
    </rPh>
    <phoneticPr fontId="2"/>
  </si>
  <si>
    <t>（通過チェック・フォトコントロール）
⑦船坂小学校前　Ｓ</t>
    <rPh sb="20" eb="22">
      <t>フナサカ</t>
    </rPh>
    <rPh sb="22" eb="25">
      <t>ショウガッコウ</t>
    </rPh>
    <rPh sb="25" eb="26">
      <t>マエ</t>
    </rPh>
    <phoneticPr fontId="2"/>
  </si>
  <si>
    <t>左側。有人PCなのでスタッフのサインをもらうこと。
となりにコンビにあり。</t>
    <rPh sb="0" eb="2">
      <t>ヒダリガワ</t>
    </rPh>
    <rPh sb="3" eb="5">
      <t>ユウジン</t>
    </rPh>
    <phoneticPr fontId="2"/>
  </si>
  <si>
    <t>「船坂小学校前」の道路標識の写真を撮ること。自転車を入れる必要はありません。
ここを曲がるとハニー坂の激坂区間開始。下りは九十九折になっているので注意してください。</t>
    <rPh sb="1" eb="3">
      <t>フナサカ</t>
    </rPh>
    <rPh sb="3" eb="6">
      <t>ショウガッコウ</t>
    </rPh>
    <rPh sb="6" eb="7">
      <t>マエ</t>
    </rPh>
    <rPh sb="9" eb="11">
      <t>ドウロ</t>
    </rPh>
    <rPh sb="11" eb="13">
      <t>ヒョウシキ</t>
    </rPh>
    <rPh sb="14" eb="16">
      <t>シャシン</t>
    </rPh>
    <rPh sb="17" eb="18">
      <t>ト</t>
    </rPh>
    <rPh sb="22" eb="25">
      <t>ジテンシャ</t>
    </rPh>
    <rPh sb="26" eb="27">
      <t>イ</t>
    </rPh>
    <rPh sb="29" eb="31">
      <t>ヒツヨウ</t>
    </rPh>
    <rPh sb="42" eb="43">
      <t>マ</t>
    </rPh>
    <rPh sb="49" eb="50">
      <t>サカ</t>
    </rPh>
    <rPh sb="51" eb="52">
      <t>ゲキ</t>
    </rPh>
    <rPh sb="52" eb="53">
      <t>サカ</t>
    </rPh>
    <rPh sb="53" eb="55">
      <t>クカン</t>
    </rPh>
    <rPh sb="55" eb="57">
      <t>カイシ</t>
    </rPh>
    <rPh sb="58" eb="59">
      <t>クダ</t>
    </rPh>
    <rPh sb="61" eb="64">
      <t>ツヅラ</t>
    </rPh>
    <rPh sb="64" eb="65">
      <t>オリ</t>
    </rPh>
    <rPh sb="73" eb="75">
      <t>チュウイ</t>
    </rPh>
    <phoneticPr fontId="2"/>
  </si>
  <si>
    <t>（通過チェック・フォトコントロール）①
再度公園入口</t>
  </si>
  <si>
    <t>（集合・ゴール受付地点）</t>
    <rPh sb="1" eb="3">
      <t>シュウゴウ</t>
    </rPh>
    <rPh sb="7" eb="9">
      <t>ウケツケ</t>
    </rPh>
    <rPh sb="9" eb="11">
      <t>チテン</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</si>
  <si>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</si>
  <si>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（通過チェック・フォトコントロール）②神子畑選鉱場跡</t>
    <phoneticPr fontId="2"/>
  </si>
  <si>
    <t>（通過チェック・フォトコントロール）③経ヶ岬看板</t>
    <rPh sb="19" eb="20">
      <t>キョウ</t>
    </rPh>
    <rPh sb="21" eb="22">
      <t>ミサキ</t>
    </rPh>
    <rPh sb="22" eb="24">
      <t>カンバン</t>
    </rPh>
    <phoneticPr fontId="2"/>
  </si>
  <si>
    <t>（通過チェック・フォトコントロール）④伊根の舟屋</t>
    <rPh sb="19" eb="21">
      <t>イネ</t>
    </rPh>
    <rPh sb="22" eb="24">
      <t>フナヤ</t>
    </rPh>
    <phoneticPr fontId="2"/>
  </si>
  <si>
    <t>（通過チェック・フォトコントロール）⑥るり渓温泉</t>
    <rPh sb="21" eb="22">
      <t>タニ</t>
    </rPh>
    <rPh sb="22" eb="24">
      <t>オンセン</t>
    </rPh>
    <phoneticPr fontId="2"/>
  </si>
  <si>
    <t>10月17日更新</t>
    <rPh sb="2" eb="3">
      <t>ガツ</t>
    </rPh>
    <rPh sb="5" eb="6">
      <t>ニチ</t>
    </rPh>
    <rPh sb="6" eb="8">
      <t>コウシン</t>
    </rPh>
    <phoneticPr fontId="2"/>
  </si>
  <si>
    <t>最終版</t>
    <rPh sb="0" eb="2">
      <t>サイシュウ</t>
    </rPh>
    <rPh sb="2" eb="3">
      <t>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</si>
</sst>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_ "/>
  </numFmts>
  <fonts count="16">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b/>
      <sz val="10"/>
      <name val="ＭＳ Ｐゴシック"/>
      <family val="3"/>
      <charset val="128"/>
      <scheme val="major"/>
    </font>
    <font>
      <b/>
      <sz val="9"/>
      <name val="ＭＳ Ｐゴシック"/>
      <family val="3"/>
      <charset val="128"/>
      <scheme val="major"/>
    </font>
    <font>
      <b/>
      <sz val="9"/>
      <color rgb="FFFF0000"/>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b/>
      <sz val="14"/>
      <name val="ＭＳ Ｐゴシック"/>
      <family val="3"/>
      <charset val="128"/>
      <scheme val="major"/>
    </font>
    <font>
      <sz val="14"/>
      <name val="ＭＳ Ｐゴシック"/>
      <family val="3"/>
      <charset val="128"/>
      <scheme val="major"/>
    </font>
    <font>
      <sz val="13"/>
      <name val="ＭＳ Ｐゴシック"/>
      <family val="3"/>
      <charset val="128"/>
      <scheme val="major"/>
    </font>
    <font>
      <b/>
      <sz val="13"/>
      <name val="ＭＳ Ｐゴシック"/>
      <family val="3"/>
      <charset val="128"/>
      <scheme val="major"/>
    </font>
    <font>
      <sz val="10"/>
      <name val="Arial Unicode MS"/>
      <family val="2"/>
    </font>
    <font>
      <sz val="11"/>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4">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s>
  <cellStyleXfs count="1">
    <xf numFmtId="0" fontId="0" fillId="0" borderId="0">
      <alignment vertical="center"/>
    </xf>
  </cellStyleXfs>
  <cellXfs count="81">
    <xf numFmtId="0" fontId="0" fillId="0" borderId="0" xfId="0">
      <alignment vertical="center"/>
    </xf>
    <xf numFmtId="0" fontId="4" fillId="0" borderId="6" xfId="0" applyFont="1" applyFill="1" applyBorder="1">
      <alignment vertical="center"/>
    </xf>
    <xf numFmtId="0" fontId="4" fillId="0" borderId="6" xfId="0" applyFont="1" applyFill="1" applyBorder="1" applyAlignment="1">
      <alignment vertical="center"/>
    </xf>
    <xf numFmtId="0" fontId="4" fillId="0" borderId="5" xfId="0" applyFont="1" applyFill="1" applyBorder="1">
      <alignment vertical="center"/>
    </xf>
    <xf numFmtId="0" fontId="4" fillId="0" borderId="5" xfId="0" applyFont="1" applyFill="1" applyBorder="1" applyAlignment="1">
      <alignment vertical="center" wrapText="1"/>
    </xf>
    <xf numFmtId="0" fontId="4" fillId="0" borderId="5" xfId="0" applyFont="1" applyFill="1" applyBorder="1" applyAlignment="1">
      <alignment vertical="center"/>
    </xf>
    <xf numFmtId="0" fontId="4" fillId="0" borderId="9" xfId="0" applyFont="1" applyFill="1" applyBorder="1" applyAlignment="1">
      <alignment vertical="center" wrapText="1"/>
    </xf>
    <xf numFmtId="0" fontId="3" fillId="0" borderId="0" xfId="0" applyFont="1" applyFill="1">
      <alignment vertical="center"/>
    </xf>
    <xf numFmtId="0" fontId="4" fillId="0" borderId="9" xfId="0" applyFont="1" applyFill="1" applyBorder="1">
      <alignment vertical="center"/>
    </xf>
    <xf numFmtId="0" fontId="4" fillId="0" borderId="9" xfId="0" applyFont="1" applyFill="1" applyBorder="1" applyAlignment="1">
      <alignment vertical="center"/>
    </xf>
    <xf numFmtId="0" fontId="8" fillId="0" borderId="9" xfId="0" applyFont="1" applyFill="1" applyBorder="1" applyAlignment="1">
      <alignment vertical="center" wrapText="1"/>
    </xf>
    <xf numFmtId="0" fontId="6" fillId="0" borderId="9" xfId="0" applyFont="1" applyFill="1" applyBorder="1">
      <alignment vertical="center"/>
    </xf>
    <xf numFmtId="0" fontId="7" fillId="0" borderId="9" xfId="0" applyFont="1" applyFill="1" applyBorder="1" applyAlignment="1">
      <alignment vertical="center" wrapText="1"/>
    </xf>
    <xf numFmtId="0" fontId="6" fillId="0" borderId="9" xfId="0" applyFont="1" applyFill="1" applyBorder="1" applyAlignment="1">
      <alignment vertical="center"/>
    </xf>
    <xf numFmtId="14" fontId="3" fillId="0" borderId="0" xfId="0" applyNumberFormat="1" applyFont="1" applyFill="1" applyAlignment="1">
      <alignment vertical="center"/>
    </xf>
    <xf numFmtId="0" fontId="5" fillId="0" borderId="0" xfId="0" applyFont="1" applyFill="1">
      <alignment vertical="center"/>
    </xf>
    <xf numFmtId="0" fontId="3" fillId="0" borderId="0" xfId="0" applyFont="1" applyFill="1" applyAlignment="1">
      <alignment vertical="center"/>
    </xf>
    <xf numFmtId="0" fontId="6" fillId="0" borderId="6" xfId="0" applyFont="1" applyFill="1" applyBorder="1">
      <alignment vertical="center"/>
    </xf>
    <xf numFmtId="0" fontId="6" fillId="0" borderId="6" xfId="0" applyFont="1" applyFill="1" applyBorder="1" applyAlignment="1">
      <alignment vertical="center"/>
    </xf>
    <xf numFmtId="0" fontId="6" fillId="0" borderId="5" xfId="0" applyFont="1" applyFill="1" applyBorder="1" applyAlignment="1">
      <alignment vertical="center" wrapText="1"/>
    </xf>
    <xf numFmtId="0" fontId="3" fillId="0" borderId="0" xfId="0" applyFont="1" applyFill="1" applyBorder="1" applyAlignment="1">
      <alignment vertical="center"/>
    </xf>
    <xf numFmtId="0" fontId="9" fillId="0" borderId="5" xfId="0" applyFont="1" applyFill="1" applyBorder="1" applyAlignment="1">
      <alignment vertical="center" wrapText="1"/>
    </xf>
    <xf numFmtId="0" fontId="9" fillId="0" borderId="9" xfId="0" applyFont="1" applyFill="1" applyBorder="1" applyAlignment="1">
      <alignment vertical="center" wrapText="1"/>
    </xf>
    <xf numFmtId="176" fontId="4" fillId="0" borderId="9" xfId="0" applyNumberFormat="1" applyFont="1" applyFill="1" applyBorder="1" applyAlignment="1">
      <alignment vertical="center" wrapText="1"/>
    </xf>
    <xf numFmtId="0" fontId="4" fillId="2" borderId="9" xfId="0" applyFont="1" applyFill="1" applyBorder="1">
      <alignment vertical="center"/>
    </xf>
    <xf numFmtId="0" fontId="4" fillId="2" borderId="5" xfId="0" applyFont="1" applyFill="1" applyBorder="1">
      <alignment vertical="center"/>
    </xf>
    <xf numFmtId="0" fontId="7" fillId="2" borderId="5" xfId="0" applyFont="1" applyFill="1" applyBorder="1" applyAlignment="1">
      <alignment vertical="center" wrapText="1"/>
    </xf>
    <xf numFmtId="0" fontId="6" fillId="2" borderId="9" xfId="0" applyFont="1" applyFill="1" applyBorder="1">
      <alignment vertical="center"/>
    </xf>
    <xf numFmtId="0" fontId="4" fillId="2" borderId="11" xfId="0" applyFont="1" applyFill="1" applyBorder="1">
      <alignment vertical="center"/>
    </xf>
    <xf numFmtId="0" fontId="7" fillId="2" borderId="11" xfId="0" applyFont="1" applyFill="1" applyBorder="1" applyAlignment="1">
      <alignment vertical="center" wrapText="1"/>
    </xf>
    <xf numFmtId="0" fontId="10" fillId="0" borderId="0" xfId="0" applyFont="1" applyFill="1">
      <alignment vertical="center"/>
    </xf>
    <xf numFmtId="0" fontId="11" fillId="0" borderId="0" xfId="0" applyFont="1" applyFill="1">
      <alignment vertical="center"/>
    </xf>
    <xf numFmtId="0" fontId="10" fillId="0" borderId="4" xfId="0" applyFont="1" applyFill="1" applyBorder="1">
      <alignment vertical="center"/>
    </xf>
    <xf numFmtId="0" fontId="12" fillId="0" borderId="0" xfId="0" applyFont="1" applyFill="1">
      <alignment vertical="center"/>
    </xf>
    <xf numFmtId="176" fontId="12" fillId="0" borderId="0" xfId="0" applyNumberFormat="1" applyFont="1" applyFill="1" applyAlignment="1">
      <alignment horizontal="left" vertical="center"/>
    </xf>
    <xf numFmtId="176" fontId="12" fillId="0" borderId="0" xfId="0" applyNumberFormat="1" applyFont="1" applyFill="1" applyAlignment="1">
      <alignment horizontal="right" vertical="center"/>
    </xf>
    <xf numFmtId="0" fontId="13" fillId="0" borderId="0" xfId="0" applyFont="1" applyFill="1">
      <alignment vertical="center"/>
    </xf>
    <xf numFmtId="0" fontId="13" fillId="0" borderId="5" xfId="0" applyFont="1" applyFill="1" applyBorder="1">
      <alignment vertical="center"/>
    </xf>
    <xf numFmtId="0" fontId="13" fillId="0" borderId="6" xfId="0" applyFont="1" applyFill="1" applyBorder="1">
      <alignment vertical="center"/>
    </xf>
    <xf numFmtId="176" fontId="13" fillId="0" borderId="5" xfId="0" applyNumberFormat="1" applyFont="1" applyFill="1" applyBorder="1" applyAlignment="1">
      <alignment horizontal="left" vertical="center"/>
    </xf>
    <xf numFmtId="176" fontId="13" fillId="0" borderId="6" xfId="0" applyNumberFormat="1" applyFont="1" applyFill="1" applyBorder="1" applyAlignment="1">
      <alignment horizontal="right" vertical="center"/>
    </xf>
    <xf numFmtId="176" fontId="13" fillId="0" borderId="5" xfId="0" applyNumberFormat="1" applyFont="1" applyFill="1" applyBorder="1" applyAlignment="1">
      <alignment horizontal="right" vertical="center"/>
    </xf>
    <xf numFmtId="0" fontId="13" fillId="2" borderId="5" xfId="0" applyFont="1" applyFill="1" applyBorder="1" applyAlignment="1">
      <alignment vertical="center" wrapText="1"/>
    </xf>
    <xf numFmtId="0" fontId="13" fillId="2" borderId="5" xfId="0" applyFont="1" applyFill="1" applyBorder="1">
      <alignment vertical="center"/>
    </xf>
    <xf numFmtId="0" fontId="13" fillId="2" borderId="6" xfId="0" applyFont="1" applyFill="1" applyBorder="1">
      <alignment vertical="center"/>
    </xf>
    <xf numFmtId="176" fontId="13" fillId="2" borderId="5" xfId="0" applyNumberFormat="1" applyFont="1" applyFill="1" applyBorder="1" applyAlignment="1">
      <alignment horizontal="left" vertical="center"/>
    </xf>
    <xf numFmtId="176" fontId="13" fillId="2" borderId="5" xfId="0" applyNumberFormat="1" applyFont="1" applyFill="1" applyBorder="1" applyAlignment="1">
      <alignment horizontal="right" vertical="center"/>
    </xf>
    <xf numFmtId="0" fontId="13" fillId="0" borderId="9" xfId="0" applyFont="1" applyFill="1" applyBorder="1">
      <alignment vertical="center"/>
    </xf>
    <xf numFmtId="0" fontId="13" fillId="0" borderId="5" xfId="0" applyFont="1" applyFill="1" applyBorder="1" applyAlignment="1">
      <alignment vertical="center" wrapText="1"/>
    </xf>
    <xf numFmtId="0" fontId="13" fillId="2" borderId="9" xfId="0" applyFont="1" applyFill="1" applyBorder="1">
      <alignment vertical="center"/>
    </xf>
    <xf numFmtId="0" fontId="13" fillId="0" borderId="9" xfId="0" applyFont="1" applyFill="1" applyBorder="1" applyAlignment="1">
      <alignment vertical="center" wrapText="1"/>
    </xf>
    <xf numFmtId="0" fontId="13" fillId="2" borderId="9" xfId="0" applyFont="1" applyFill="1" applyBorder="1" applyAlignment="1">
      <alignment vertical="center" wrapText="1"/>
    </xf>
    <xf numFmtId="0" fontId="13" fillId="2" borderId="11" xfId="0" applyFont="1" applyFill="1" applyBorder="1" applyAlignment="1">
      <alignment vertical="center" wrapText="1"/>
    </xf>
    <xf numFmtId="0" fontId="13" fillId="2" borderId="11" xfId="0" applyFont="1" applyFill="1" applyBorder="1">
      <alignment vertical="center"/>
    </xf>
    <xf numFmtId="176" fontId="13" fillId="2" borderId="11" xfId="0" applyNumberFormat="1" applyFont="1" applyFill="1" applyBorder="1" applyAlignment="1">
      <alignment horizontal="left" vertical="center"/>
    </xf>
    <xf numFmtId="176" fontId="13" fillId="2" borderId="11" xfId="0" applyNumberFormat="1" applyFont="1" applyFill="1" applyBorder="1" applyAlignment="1">
      <alignment horizontal="right"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176" fontId="6" fillId="0" borderId="2" xfId="0" applyNumberFormat="1" applyFont="1" applyFill="1" applyBorder="1" applyAlignment="1">
      <alignment horizontal="center" vertical="center"/>
    </xf>
    <xf numFmtId="0" fontId="6" fillId="2" borderId="9" xfId="0" applyFont="1" applyFill="1" applyBorder="1" applyAlignment="1">
      <alignment vertical="center" wrapText="1"/>
    </xf>
    <xf numFmtId="0" fontId="6" fillId="2" borderId="5" xfId="0" applyFont="1" applyFill="1" applyBorder="1">
      <alignment vertical="center"/>
    </xf>
    <xf numFmtId="0" fontId="6" fillId="0" borderId="3" xfId="0" applyFont="1" applyFill="1" applyBorder="1" applyAlignment="1">
      <alignment horizontal="center" vertical="center" shrinkToFit="1"/>
    </xf>
    <xf numFmtId="49" fontId="6" fillId="0" borderId="7" xfId="0" applyNumberFormat="1" applyFont="1" applyFill="1" applyBorder="1" applyAlignment="1">
      <alignment horizontal="center" vertical="center" shrinkToFit="1"/>
    </xf>
    <xf numFmtId="0" fontId="10" fillId="2" borderId="4" xfId="0" applyFont="1" applyFill="1" applyBorder="1">
      <alignment vertical="center"/>
    </xf>
    <xf numFmtId="0" fontId="13" fillId="0" borderId="0" xfId="0" applyFont="1" applyFill="1" applyBorder="1">
      <alignment vertical="center"/>
    </xf>
    <xf numFmtId="0" fontId="3" fillId="2" borderId="0" xfId="0" applyFont="1" applyFill="1">
      <alignment vertical="center"/>
    </xf>
    <xf numFmtId="0" fontId="5" fillId="2" borderId="0" xfId="0" applyFont="1" applyFill="1">
      <alignment vertical="center"/>
    </xf>
    <xf numFmtId="0" fontId="5" fillId="0" borderId="0" xfId="0" applyFont="1" applyFill="1" applyAlignment="1">
      <alignment vertical="center" shrinkToFit="1"/>
    </xf>
    <xf numFmtId="49" fontId="6" fillId="0" borderId="8" xfId="0" applyNumberFormat="1" applyFont="1" applyFill="1" applyBorder="1" applyAlignment="1">
      <alignment horizontal="center" vertical="center" shrinkToFit="1"/>
    </xf>
    <xf numFmtId="49" fontId="6" fillId="2" borderId="8" xfId="0" applyNumberFormat="1" applyFont="1" applyFill="1" applyBorder="1" applyAlignment="1">
      <alignment horizontal="center" vertical="center" shrinkToFit="1"/>
    </xf>
    <xf numFmtId="49" fontId="6" fillId="0" borderId="10" xfId="0" applyNumberFormat="1" applyFont="1" applyFill="1" applyBorder="1" applyAlignment="1">
      <alignment horizontal="center" vertical="center" shrinkToFit="1"/>
    </xf>
    <xf numFmtId="49" fontId="6" fillId="2" borderId="10" xfId="0" applyNumberFormat="1" applyFont="1" applyFill="1" applyBorder="1" applyAlignment="1">
      <alignment horizontal="center" vertical="center" shrinkToFit="1"/>
    </xf>
    <xf numFmtId="49" fontId="6" fillId="2" borderId="12" xfId="0" applyNumberFormat="1" applyFont="1" applyFill="1" applyBorder="1" applyAlignment="1">
      <alignment horizontal="center" vertical="center" shrinkToFit="1"/>
    </xf>
    <xf numFmtId="0" fontId="5" fillId="0" borderId="0" xfId="0" applyFont="1" applyFill="1" applyBorder="1" applyAlignment="1">
      <alignment vertical="center" shrinkToFit="1"/>
    </xf>
    <xf numFmtId="0" fontId="0" fillId="0" borderId="0" xfId="0">
      <alignment vertical="center"/>
    </xf>
    <xf numFmtId="0" fontId="14" fillId="0" borderId="0" xfId="0" applyFont="1">
      <alignment vertical="center"/>
    </xf>
    <xf numFmtId="0" fontId="15" fillId="0" borderId="0" xfId="0" applyFont="1" applyAlignment="1">
      <alignment vertical="center"/>
    </xf>
    <xf numFmtId="176" fontId="15" fillId="0" borderId="0" xfId="0" applyNumberFormat="1" applyFont="1" applyAlignment="1">
      <alignment horizontal="right" vertical="center"/>
    </xf>
    <xf numFmtId="0" fontId="15" fillId="0" borderId="0" xfId="0" applyFont="1" applyFill="1">
      <alignment vertical="center"/>
    </xf>
    <xf numFmtId="0" fontId="5" fillId="0" borderId="0" xfId="0" applyFont="1" applyFill="1" applyAlignment="1">
      <alignment horizontal="center" vertical="center" shrinkToFit="1"/>
    </xf>
    <xf numFmtId="0" fontId="5" fillId="0" borderId="13" xfId="0" applyFont="1" applyFill="1" applyBorder="1" applyAlignment="1">
      <alignment horizontal="center"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144</xdr:row>
      <xdr:rowOff>95250</xdr:rowOff>
    </xdr:from>
    <xdr:to>
      <xdr:col>2</xdr:col>
      <xdr:colOff>1152525</xdr:colOff>
      <xdr:row>161</xdr:row>
      <xdr:rowOff>18236</xdr:rowOff>
    </xdr:to>
    <xdr:pic>
      <xdr:nvPicPr>
        <xdr:cNvPr id="2" name="図 1">
          <a:extLst>
            <a:ext uri="{FF2B5EF4-FFF2-40B4-BE49-F238E27FC236}">
              <a16:creationId xmlns:a16="http://schemas.microsoft.com/office/drawing/2014/main" id="{402A252C-AD4E-440F-AE69-64222E4DDE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718625"/>
          <a:ext cx="4638675" cy="3361511"/>
        </a:xfrm>
        <a:prstGeom prst="rect">
          <a:avLst/>
        </a:prstGeom>
      </xdr:spPr>
    </xdr:pic>
    <xdr:clientData/>
  </xdr:twoCellAnchor>
  <xdr:twoCellAnchor editAs="oneCell">
    <xdr:from>
      <xdr:col>3</xdr:col>
      <xdr:colOff>47625</xdr:colOff>
      <xdr:row>144</xdr:row>
      <xdr:rowOff>95250</xdr:rowOff>
    </xdr:from>
    <xdr:to>
      <xdr:col>3</xdr:col>
      <xdr:colOff>2252727</xdr:colOff>
      <xdr:row>161</xdr:row>
      <xdr:rowOff>19050</xdr:rowOff>
    </xdr:to>
    <xdr:pic>
      <xdr:nvPicPr>
        <xdr:cNvPr id="3" name="図 2">
          <a:extLst>
            <a:ext uri="{FF2B5EF4-FFF2-40B4-BE49-F238E27FC236}">
              <a16:creationId xmlns:a16="http://schemas.microsoft.com/office/drawing/2014/main" id="{00E73173-697F-4A01-9AE5-B914E4C2A7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9175" y="34718625"/>
          <a:ext cx="2205102" cy="3362325"/>
        </a:xfrm>
        <a:prstGeom prst="rect">
          <a:avLst/>
        </a:prstGeom>
      </xdr:spPr>
    </xdr:pic>
    <xdr:clientData/>
  </xdr:twoCellAnchor>
  <xdr:twoCellAnchor editAs="oneCell">
    <xdr:from>
      <xdr:col>0</xdr:col>
      <xdr:colOff>1</xdr:colOff>
      <xdr:row>164</xdr:row>
      <xdr:rowOff>1</xdr:rowOff>
    </xdr:from>
    <xdr:to>
      <xdr:col>2</xdr:col>
      <xdr:colOff>414338</xdr:colOff>
      <xdr:row>195</xdr:row>
      <xdr:rowOff>171451</xdr:rowOff>
    </xdr:to>
    <xdr:pic>
      <xdr:nvPicPr>
        <xdr:cNvPr id="4" name="図 3" descr="https://scontent-nrt1-1.xx.fbcdn.net/v/t1.0-9/22492015_917754035083972_9169773715287970198_n.jpg?oh=3083c0c55c8f3668a0b41a6341f410af&amp;oe=5A824DFA">
          <a:extLst>
            <a:ext uri="{FF2B5EF4-FFF2-40B4-BE49-F238E27FC236}">
              <a16:creationId xmlns:a16="http://schemas.microsoft.com/office/drawing/2014/main" id="{953D15B6-E233-491E-A888-6FE641118C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39566851"/>
          <a:ext cx="3900487" cy="693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164</xdr:row>
      <xdr:rowOff>1</xdr:rowOff>
    </xdr:from>
    <xdr:to>
      <xdr:col>5</xdr:col>
      <xdr:colOff>432198</xdr:colOff>
      <xdr:row>195</xdr:row>
      <xdr:rowOff>152401</xdr:rowOff>
    </xdr:to>
    <xdr:pic>
      <xdr:nvPicPr>
        <xdr:cNvPr id="5" name="図 4" descr="画像に含まれている可能性があるもの:自転車、木、空、屋外">
          <a:extLst>
            <a:ext uri="{FF2B5EF4-FFF2-40B4-BE49-F238E27FC236}">
              <a16:creationId xmlns:a16="http://schemas.microsoft.com/office/drawing/2014/main" id="{3D1A9926-2956-4AEE-A99C-9367FF62E5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81551" y="39566851"/>
          <a:ext cx="3889772"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123826</xdr:colOff>
      <xdr:row>198</xdr:row>
      <xdr:rowOff>9525</xdr:rowOff>
    </xdr:from>
    <xdr:to>
      <xdr:col>4</xdr:col>
      <xdr:colOff>119063</xdr:colOff>
      <xdr:row>220</xdr:row>
      <xdr:rowOff>142875</xdr:rowOff>
    </xdr:to>
    <xdr:pic>
      <xdr:nvPicPr>
        <xdr:cNvPr id="9" name="図 8">
          <a:extLst>
            <a:ext uri="{FF2B5EF4-FFF2-40B4-BE49-F238E27FC236}">
              <a16:creationId xmlns:a16="http://schemas.microsoft.com/office/drawing/2014/main" id="{97BAD5B4-81A0-428E-ABAC-DB26B3DD3C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05376" y="46091475"/>
          <a:ext cx="2786062" cy="4953000"/>
        </a:xfrm>
        <a:prstGeom prst="rect">
          <a:avLst/>
        </a:prstGeom>
      </xdr:spPr>
    </xdr:pic>
    <xdr:clientData/>
  </xdr:twoCellAnchor>
  <xdr:twoCellAnchor editAs="oneCell">
    <xdr:from>
      <xdr:col>0</xdr:col>
      <xdr:colOff>57150</xdr:colOff>
      <xdr:row>198</xdr:row>
      <xdr:rowOff>38100</xdr:rowOff>
    </xdr:from>
    <xdr:to>
      <xdr:col>2</xdr:col>
      <xdr:colOff>1193800</xdr:colOff>
      <xdr:row>210</xdr:row>
      <xdr:rowOff>9525</xdr:rowOff>
    </xdr:to>
    <xdr:pic>
      <xdr:nvPicPr>
        <xdr:cNvPr id="8" name="図 7">
          <a:extLst>
            <a:ext uri="{FF2B5EF4-FFF2-40B4-BE49-F238E27FC236}">
              <a16:creationId xmlns:a16="http://schemas.microsoft.com/office/drawing/2014/main" id="{31EEFBD6-EC52-45AF-8896-D49714DB6B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50" y="46120050"/>
          <a:ext cx="4622800" cy="26003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7"/>
  <sheetViews>
    <sheetView tabSelected="1" view="pageBreakPreview" zoomScaleNormal="100" zoomScaleSheetLayoutView="100" workbookViewId="0">
      <selection activeCell="I3" sqref="I3"/>
    </sheetView>
  </sheetViews>
  <sheetFormatPr defaultColWidth="7.75" defaultRowHeight="17.25"/>
  <cols>
    <col min="1" max="1" width="7.25" style="31" customWidth="1"/>
    <col min="2" max="2" width="38.5" style="33" customWidth="1"/>
    <col min="3" max="3" width="17" style="33" customWidth="1"/>
    <col min="4" max="4" width="36.625" style="33" customWidth="1"/>
    <col min="5" max="5" width="8.75" style="34" customWidth="1"/>
    <col min="6" max="6" width="9.125" style="35" customWidth="1"/>
    <col min="7" max="7" width="0.375" style="7" customWidth="1"/>
    <col min="8" max="8" width="42.75" style="16" customWidth="1"/>
    <col min="9" max="9" width="8.625" style="67" customWidth="1"/>
    <col min="10" max="10" width="8.25" style="67" customWidth="1"/>
    <col min="11" max="16384" width="7.75" style="7"/>
  </cols>
  <sheetData>
    <row r="1" spans="1:10">
      <c r="A1" s="30" t="s">
        <v>215</v>
      </c>
      <c r="H1" s="14"/>
      <c r="I1" s="79" t="s">
        <v>291</v>
      </c>
      <c r="J1" s="79"/>
    </row>
    <row r="2" spans="1:10" ht="18" thickBot="1">
      <c r="B2" s="36"/>
      <c r="I2" s="80" t="s">
        <v>292</v>
      </c>
      <c r="J2" s="80"/>
    </row>
    <row r="3" spans="1:10" ht="21.75" customHeight="1" thickBot="1">
      <c r="A3" s="57"/>
      <c r="B3" s="56" t="s">
        <v>0</v>
      </c>
      <c r="C3" s="56" t="s">
        <v>1</v>
      </c>
      <c r="D3" s="56" t="s">
        <v>1</v>
      </c>
      <c r="E3" s="58" t="s">
        <v>2</v>
      </c>
      <c r="F3" s="58" t="s">
        <v>3</v>
      </c>
      <c r="G3" s="56"/>
      <c r="H3" s="56" t="s">
        <v>4</v>
      </c>
      <c r="I3" s="61" t="s">
        <v>44</v>
      </c>
      <c r="J3" s="61" t="s">
        <v>44</v>
      </c>
    </row>
    <row r="4" spans="1:10" ht="18" thickTop="1">
      <c r="A4" s="32">
        <v>1</v>
      </c>
      <c r="B4" s="37" t="s">
        <v>12</v>
      </c>
      <c r="C4" s="38"/>
      <c r="D4" s="38" t="s">
        <v>10</v>
      </c>
      <c r="E4" s="39">
        <v>0</v>
      </c>
      <c r="F4" s="40">
        <v>0</v>
      </c>
      <c r="G4" s="17"/>
      <c r="H4" s="18" t="s">
        <v>33</v>
      </c>
      <c r="I4" s="62" t="s">
        <v>229</v>
      </c>
      <c r="J4" s="62" t="s">
        <v>230</v>
      </c>
    </row>
    <row r="5" spans="1:10">
      <c r="A5" s="32">
        <f t="shared" ref="A5:A72" si="0">A4+1</f>
        <v>2</v>
      </c>
      <c r="B5" s="37" t="s">
        <v>11</v>
      </c>
      <c r="C5" s="38" t="s">
        <v>6</v>
      </c>
      <c r="D5" s="38" t="s">
        <v>7</v>
      </c>
      <c r="E5" s="39">
        <f>F5-F4</f>
        <v>0.3</v>
      </c>
      <c r="F5" s="40">
        <v>0.3</v>
      </c>
      <c r="G5" s="1"/>
      <c r="H5" s="2" t="s">
        <v>32</v>
      </c>
      <c r="I5" s="62"/>
      <c r="J5" s="62"/>
    </row>
    <row r="6" spans="1:10">
      <c r="A6" s="32">
        <f t="shared" si="0"/>
        <v>3</v>
      </c>
      <c r="B6" s="37" t="s">
        <v>61</v>
      </c>
      <c r="C6" s="38" t="s">
        <v>8</v>
      </c>
      <c r="D6" s="38" t="s">
        <v>10</v>
      </c>
      <c r="E6" s="39">
        <f t="shared" ref="E6:E97" si="1">F6-F5</f>
        <v>0.89999999999999991</v>
      </c>
      <c r="F6" s="40">
        <v>1.2</v>
      </c>
      <c r="G6" s="1"/>
      <c r="H6" s="2"/>
      <c r="I6" s="62"/>
      <c r="J6" s="62"/>
    </row>
    <row r="7" spans="1:10">
      <c r="A7" s="32">
        <f t="shared" si="0"/>
        <v>4</v>
      </c>
      <c r="B7" s="37" t="s">
        <v>13</v>
      </c>
      <c r="C7" s="37" t="s">
        <v>6</v>
      </c>
      <c r="D7" s="37" t="s">
        <v>31</v>
      </c>
      <c r="E7" s="39">
        <f t="shared" si="1"/>
        <v>1.0000000000000002</v>
      </c>
      <c r="F7" s="41">
        <v>2.2000000000000002</v>
      </c>
      <c r="G7" s="3"/>
      <c r="H7" s="4"/>
      <c r="I7" s="62"/>
      <c r="J7" s="62"/>
    </row>
    <row r="8" spans="1:10">
      <c r="A8" s="32">
        <f t="shared" si="0"/>
        <v>5</v>
      </c>
      <c r="B8" s="37" t="s">
        <v>14</v>
      </c>
      <c r="C8" s="37" t="s">
        <v>15</v>
      </c>
      <c r="D8" s="37" t="s">
        <v>26</v>
      </c>
      <c r="E8" s="39">
        <f t="shared" si="1"/>
        <v>1.2999999999999998</v>
      </c>
      <c r="F8" s="41">
        <v>3.5</v>
      </c>
      <c r="G8" s="3"/>
      <c r="H8" s="4" t="s">
        <v>34</v>
      </c>
      <c r="I8" s="68"/>
      <c r="J8" s="68"/>
    </row>
    <row r="9" spans="1:10">
      <c r="A9" s="32">
        <f t="shared" si="0"/>
        <v>6</v>
      </c>
      <c r="B9" s="37" t="s">
        <v>16</v>
      </c>
      <c r="C9" s="37" t="s">
        <v>6</v>
      </c>
      <c r="D9" s="37" t="s">
        <v>10</v>
      </c>
      <c r="E9" s="39">
        <f t="shared" si="1"/>
        <v>0.29999999999999982</v>
      </c>
      <c r="F9" s="41">
        <v>3.8</v>
      </c>
      <c r="G9" s="3"/>
      <c r="H9" s="4"/>
      <c r="I9" s="68"/>
      <c r="J9" s="68"/>
    </row>
    <row r="10" spans="1:10">
      <c r="A10" s="32">
        <f t="shared" si="0"/>
        <v>7</v>
      </c>
      <c r="B10" s="37" t="s">
        <v>25</v>
      </c>
      <c r="C10" s="37" t="s">
        <v>15</v>
      </c>
      <c r="D10" s="37" t="s">
        <v>30</v>
      </c>
      <c r="E10" s="39">
        <f t="shared" si="1"/>
        <v>0.20000000000000018</v>
      </c>
      <c r="F10" s="41">
        <v>4</v>
      </c>
      <c r="G10" s="3"/>
      <c r="H10" s="5" t="s">
        <v>35</v>
      </c>
      <c r="I10" s="68"/>
      <c r="J10" s="68"/>
    </row>
    <row r="11" spans="1:10" ht="30">
      <c r="A11" s="63">
        <f t="shared" si="0"/>
        <v>8</v>
      </c>
      <c r="B11" s="42" t="s">
        <v>45</v>
      </c>
      <c r="C11" s="43" t="s">
        <v>9</v>
      </c>
      <c r="D11" s="44" t="s">
        <v>29</v>
      </c>
      <c r="E11" s="45">
        <f t="shared" si="1"/>
        <v>5.3000000000000007</v>
      </c>
      <c r="F11" s="46">
        <v>9.3000000000000007</v>
      </c>
      <c r="G11" s="25"/>
      <c r="H11" s="26" t="s">
        <v>38</v>
      </c>
      <c r="I11" s="69"/>
      <c r="J11" s="69"/>
    </row>
    <row r="12" spans="1:10">
      <c r="A12" s="32">
        <f t="shared" si="0"/>
        <v>9</v>
      </c>
      <c r="B12" s="37" t="s">
        <v>18</v>
      </c>
      <c r="C12" s="37" t="s">
        <v>27</v>
      </c>
      <c r="D12" s="38" t="s">
        <v>17</v>
      </c>
      <c r="E12" s="39">
        <f t="shared" si="1"/>
        <v>1</v>
      </c>
      <c r="F12" s="41">
        <v>10.3</v>
      </c>
      <c r="G12" s="3"/>
      <c r="H12" s="5" t="s">
        <v>36</v>
      </c>
      <c r="I12" s="68"/>
      <c r="J12" s="68"/>
    </row>
    <row r="13" spans="1:10">
      <c r="A13" s="32">
        <f t="shared" si="0"/>
        <v>10</v>
      </c>
      <c r="B13" s="37" t="s">
        <v>62</v>
      </c>
      <c r="C13" s="37" t="s">
        <v>6</v>
      </c>
      <c r="D13" s="37" t="s">
        <v>28</v>
      </c>
      <c r="E13" s="39">
        <f t="shared" si="1"/>
        <v>1.6999999999999993</v>
      </c>
      <c r="F13" s="41">
        <v>12</v>
      </c>
      <c r="G13" s="3"/>
      <c r="H13" s="4"/>
      <c r="I13" s="68"/>
      <c r="J13" s="68"/>
    </row>
    <row r="14" spans="1:10">
      <c r="A14" s="32">
        <f t="shared" si="0"/>
        <v>11</v>
      </c>
      <c r="B14" s="37" t="s">
        <v>19</v>
      </c>
      <c r="C14" s="37" t="s">
        <v>15</v>
      </c>
      <c r="D14" s="37" t="s">
        <v>21</v>
      </c>
      <c r="E14" s="39">
        <f t="shared" si="1"/>
        <v>1.5</v>
      </c>
      <c r="F14" s="41">
        <v>13.5</v>
      </c>
      <c r="G14" s="3"/>
      <c r="H14" s="4" t="s">
        <v>37</v>
      </c>
      <c r="I14" s="68"/>
      <c r="J14" s="68"/>
    </row>
    <row r="15" spans="1:10">
      <c r="A15" s="32">
        <f t="shared" si="0"/>
        <v>12</v>
      </c>
      <c r="B15" s="37" t="s">
        <v>20</v>
      </c>
      <c r="C15" s="37" t="s">
        <v>8</v>
      </c>
      <c r="D15" s="37" t="s">
        <v>21</v>
      </c>
      <c r="E15" s="39">
        <f t="shared" si="1"/>
        <v>2.3000000000000007</v>
      </c>
      <c r="F15" s="41">
        <v>15.8</v>
      </c>
      <c r="G15" s="3"/>
      <c r="H15" s="5"/>
      <c r="I15" s="68"/>
      <c r="J15" s="68"/>
    </row>
    <row r="16" spans="1:10">
      <c r="A16" s="32">
        <f t="shared" si="0"/>
        <v>13</v>
      </c>
      <c r="B16" s="37" t="s">
        <v>22</v>
      </c>
      <c r="C16" s="37" t="s">
        <v>6</v>
      </c>
      <c r="D16" s="37" t="s">
        <v>23</v>
      </c>
      <c r="E16" s="39">
        <f t="shared" si="1"/>
        <v>0.5</v>
      </c>
      <c r="F16" s="41">
        <v>16.3</v>
      </c>
      <c r="G16" s="3"/>
      <c r="H16" s="4"/>
      <c r="I16" s="68"/>
      <c r="J16" s="68"/>
    </row>
    <row r="17" spans="1:10">
      <c r="A17" s="32">
        <f t="shared" si="0"/>
        <v>14</v>
      </c>
      <c r="B17" s="37" t="s">
        <v>24</v>
      </c>
      <c r="C17" s="37" t="s">
        <v>6</v>
      </c>
      <c r="D17" s="37" t="s">
        <v>51</v>
      </c>
      <c r="E17" s="39">
        <f t="shared" si="1"/>
        <v>12.399999999999999</v>
      </c>
      <c r="F17" s="41">
        <v>28.7</v>
      </c>
      <c r="G17" s="3"/>
      <c r="H17" s="4"/>
      <c r="I17" s="68"/>
      <c r="J17" s="68"/>
    </row>
    <row r="18" spans="1:10">
      <c r="A18" s="32">
        <f t="shared" si="0"/>
        <v>15</v>
      </c>
      <c r="B18" s="37" t="s">
        <v>64</v>
      </c>
      <c r="C18" s="37" t="s">
        <v>8</v>
      </c>
      <c r="D18" s="37" t="s">
        <v>63</v>
      </c>
      <c r="E18" s="39">
        <f t="shared" si="1"/>
        <v>1.3000000000000007</v>
      </c>
      <c r="F18" s="41">
        <v>30</v>
      </c>
      <c r="G18" s="3"/>
      <c r="H18" s="4"/>
      <c r="I18" s="68"/>
      <c r="J18" s="68"/>
    </row>
    <row r="19" spans="1:10">
      <c r="A19" s="32">
        <f t="shared" si="0"/>
        <v>16</v>
      </c>
      <c r="B19" s="37" t="s">
        <v>65</v>
      </c>
      <c r="C19" s="37" t="s">
        <v>66</v>
      </c>
      <c r="D19" s="37" t="s">
        <v>63</v>
      </c>
      <c r="E19" s="39">
        <f t="shared" si="1"/>
        <v>4.2000000000000028</v>
      </c>
      <c r="F19" s="41">
        <v>34.200000000000003</v>
      </c>
      <c r="G19" s="3"/>
      <c r="H19" s="4"/>
      <c r="I19" s="68"/>
      <c r="J19" s="68"/>
    </row>
    <row r="20" spans="1:10">
      <c r="A20" s="32">
        <f t="shared" si="0"/>
        <v>17</v>
      </c>
      <c r="B20" s="37" t="s">
        <v>67</v>
      </c>
      <c r="C20" s="37" t="s">
        <v>8</v>
      </c>
      <c r="D20" s="37" t="s">
        <v>68</v>
      </c>
      <c r="E20" s="39">
        <f t="shared" si="1"/>
        <v>1.1999999999999957</v>
      </c>
      <c r="F20" s="41">
        <v>35.4</v>
      </c>
      <c r="G20" s="3"/>
      <c r="H20" s="4"/>
      <c r="I20" s="68"/>
      <c r="J20" s="68"/>
    </row>
    <row r="21" spans="1:10">
      <c r="A21" s="32">
        <f t="shared" si="0"/>
        <v>18</v>
      </c>
      <c r="B21" s="47" t="s">
        <v>69</v>
      </c>
      <c r="C21" s="37" t="s">
        <v>6</v>
      </c>
      <c r="D21" s="37" t="s">
        <v>63</v>
      </c>
      <c r="E21" s="39">
        <f t="shared" si="1"/>
        <v>2.5</v>
      </c>
      <c r="F21" s="41">
        <v>37.9</v>
      </c>
      <c r="G21" s="3"/>
      <c r="H21" s="6"/>
      <c r="I21" s="70"/>
      <c r="J21" s="70"/>
    </row>
    <row r="22" spans="1:10">
      <c r="A22" s="32">
        <f t="shared" si="0"/>
        <v>19</v>
      </c>
      <c r="B22" s="37" t="s">
        <v>253</v>
      </c>
      <c r="C22" s="37" t="s">
        <v>8</v>
      </c>
      <c r="D22" s="64" t="s">
        <v>63</v>
      </c>
      <c r="E22" s="39">
        <f t="shared" si="1"/>
        <v>6.3000000000000043</v>
      </c>
      <c r="F22" s="41">
        <v>44.2</v>
      </c>
      <c r="G22" s="3"/>
      <c r="H22" s="5"/>
      <c r="I22" s="68"/>
      <c r="J22" s="68"/>
    </row>
    <row r="23" spans="1:10">
      <c r="A23" s="32">
        <f t="shared" si="0"/>
        <v>20</v>
      </c>
      <c r="B23" s="48" t="s">
        <v>71</v>
      </c>
      <c r="C23" s="37" t="s">
        <v>6</v>
      </c>
      <c r="D23" s="37" t="s">
        <v>72</v>
      </c>
      <c r="E23" s="39">
        <f t="shared" si="1"/>
        <v>5.1999999999999957</v>
      </c>
      <c r="F23" s="41">
        <v>49.4</v>
      </c>
      <c r="G23" s="3"/>
      <c r="H23" s="21" t="s">
        <v>82</v>
      </c>
      <c r="I23" s="68"/>
      <c r="J23" s="68"/>
    </row>
    <row r="24" spans="1:10">
      <c r="A24" s="32">
        <f t="shared" si="0"/>
        <v>21</v>
      </c>
      <c r="B24" s="37" t="s">
        <v>73</v>
      </c>
      <c r="C24" s="37" t="s">
        <v>8</v>
      </c>
      <c r="D24" s="48" t="s">
        <v>74</v>
      </c>
      <c r="E24" s="39">
        <f t="shared" si="1"/>
        <v>5.3999999999999986</v>
      </c>
      <c r="F24" s="41">
        <v>54.8</v>
      </c>
      <c r="G24" s="3"/>
      <c r="H24" s="4"/>
      <c r="I24" s="68"/>
      <c r="J24" s="68"/>
    </row>
    <row r="25" spans="1:10">
      <c r="A25" s="32">
        <f t="shared" si="0"/>
        <v>22</v>
      </c>
      <c r="B25" s="37" t="s">
        <v>75</v>
      </c>
      <c r="C25" s="37" t="s">
        <v>6</v>
      </c>
      <c r="D25" s="48" t="s">
        <v>76</v>
      </c>
      <c r="E25" s="39">
        <f t="shared" si="1"/>
        <v>7.6000000000000014</v>
      </c>
      <c r="F25" s="41">
        <v>62.4</v>
      </c>
      <c r="G25" s="3"/>
      <c r="H25" s="4"/>
      <c r="I25" s="68"/>
      <c r="J25" s="68"/>
    </row>
    <row r="26" spans="1:10">
      <c r="A26" s="32">
        <f t="shared" si="0"/>
        <v>23</v>
      </c>
      <c r="B26" s="37" t="s">
        <v>25</v>
      </c>
      <c r="C26" s="37" t="s">
        <v>8</v>
      </c>
      <c r="D26" s="37" t="s">
        <v>77</v>
      </c>
      <c r="E26" s="39">
        <f t="shared" si="1"/>
        <v>0.20000000000000284</v>
      </c>
      <c r="F26" s="41">
        <v>62.6</v>
      </c>
      <c r="G26" s="3"/>
      <c r="H26" s="19"/>
      <c r="I26" s="68"/>
      <c r="J26" s="68"/>
    </row>
    <row r="27" spans="1:10">
      <c r="A27" s="32">
        <f t="shared" si="0"/>
        <v>24</v>
      </c>
      <c r="B27" s="47" t="s">
        <v>78</v>
      </c>
      <c r="C27" s="47" t="s">
        <v>8</v>
      </c>
      <c r="D27" s="47" t="s">
        <v>79</v>
      </c>
      <c r="E27" s="39">
        <f t="shared" si="1"/>
        <v>6.9999999999999929</v>
      </c>
      <c r="F27" s="41">
        <v>69.599999999999994</v>
      </c>
      <c r="G27" s="3"/>
      <c r="H27" s="4"/>
      <c r="I27" s="68"/>
      <c r="J27" s="68"/>
    </row>
    <row r="28" spans="1:10">
      <c r="A28" s="32">
        <f t="shared" si="0"/>
        <v>25</v>
      </c>
      <c r="B28" s="47" t="s">
        <v>81</v>
      </c>
      <c r="C28" s="47" t="s">
        <v>8</v>
      </c>
      <c r="D28" s="47" t="s">
        <v>80</v>
      </c>
      <c r="E28" s="39">
        <f t="shared" si="1"/>
        <v>1</v>
      </c>
      <c r="F28" s="41">
        <v>70.599999999999994</v>
      </c>
      <c r="G28" s="3"/>
      <c r="H28" s="4" t="s">
        <v>145</v>
      </c>
      <c r="I28" s="68"/>
      <c r="J28" s="68"/>
    </row>
    <row r="29" spans="1:10">
      <c r="A29" s="32">
        <f t="shared" si="0"/>
        <v>26</v>
      </c>
      <c r="B29" s="47" t="s">
        <v>144</v>
      </c>
      <c r="C29" s="47" t="s">
        <v>8</v>
      </c>
      <c r="D29" s="47" t="s">
        <v>80</v>
      </c>
      <c r="E29" s="39"/>
      <c r="F29" s="41">
        <v>71.099999999999994</v>
      </c>
      <c r="G29" s="3"/>
      <c r="H29" s="6"/>
      <c r="I29" s="68"/>
      <c r="J29" s="68"/>
    </row>
    <row r="30" spans="1:10" s="15" customFormat="1">
      <c r="A30" s="63">
        <f t="shared" si="0"/>
        <v>27</v>
      </c>
      <c r="B30" s="49" t="s">
        <v>199</v>
      </c>
      <c r="C30" s="49" t="s">
        <v>6</v>
      </c>
      <c r="D30" s="49" t="s">
        <v>146</v>
      </c>
      <c r="E30" s="45">
        <f>F30-F28</f>
        <v>12.200000000000003</v>
      </c>
      <c r="F30" s="46">
        <v>82.8</v>
      </c>
      <c r="G30" s="60"/>
      <c r="H30" s="59" t="s">
        <v>159</v>
      </c>
      <c r="I30" s="69" t="s">
        <v>231</v>
      </c>
      <c r="J30" s="69" t="s">
        <v>232</v>
      </c>
    </row>
    <row r="31" spans="1:10">
      <c r="A31" s="32">
        <f t="shared" si="0"/>
        <v>28</v>
      </c>
      <c r="B31" s="50" t="s">
        <v>47</v>
      </c>
      <c r="C31" s="47" t="s">
        <v>8</v>
      </c>
      <c r="D31" s="47" t="s">
        <v>83</v>
      </c>
      <c r="E31" s="39">
        <f t="shared" si="1"/>
        <v>2.9000000000000057</v>
      </c>
      <c r="F31" s="41">
        <v>85.7</v>
      </c>
      <c r="G31" s="11"/>
      <c r="H31" s="22" t="s">
        <v>97</v>
      </c>
      <c r="I31" s="70"/>
      <c r="J31" s="70"/>
    </row>
    <row r="32" spans="1:10" ht="33.75">
      <c r="A32" s="32">
        <f t="shared" si="0"/>
        <v>29</v>
      </c>
      <c r="B32" s="50" t="s">
        <v>40</v>
      </c>
      <c r="C32" s="47" t="s">
        <v>6</v>
      </c>
      <c r="D32" s="47" t="s">
        <v>85</v>
      </c>
      <c r="E32" s="39">
        <f t="shared" si="1"/>
        <v>6.5999999999999943</v>
      </c>
      <c r="F32" s="41">
        <v>92.3</v>
      </c>
      <c r="G32" s="8"/>
      <c r="H32" s="22" t="s">
        <v>148</v>
      </c>
      <c r="I32" s="70"/>
      <c r="J32" s="70"/>
    </row>
    <row r="33" spans="1:10" ht="22.5">
      <c r="A33" s="32">
        <f t="shared" si="0"/>
        <v>30</v>
      </c>
      <c r="B33" s="50" t="s">
        <v>47</v>
      </c>
      <c r="C33" s="47" t="s">
        <v>8</v>
      </c>
      <c r="D33" s="47" t="s">
        <v>150</v>
      </c>
      <c r="E33" s="39">
        <f t="shared" si="1"/>
        <v>13.299999999999997</v>
      </c>
      <c r="F33" s="41">
        <v>105.6</v>
      </c>
      <c r="G33" s="8"/>
      <c r="H33" s="22" t="s">
        <v>149</v>
      </c>
      <c r="I33" s="70"/>
      <c r="J33" s="70"/>
    </row>
    <row r="34" spans="1:10">
      <c r="A34" s="32">
        <f t="shared" si="0"/>
        <v>31</v>
      </c>
      <c r="B34" s="47" t="s">
        <v>47</v>
      </c>
      <c r="C34" s="47" t="s">
        <v>8</v>
      </c>
      <c r="D34" s="50" t="s">
        <v>86</v>
      </c>
      <c r="E34" s="39">
        <f t="shared" si="1"/>
        <v>14.700000000000003</v>
      </c>
      <c r="F34" s="41">
        <v>120.3</v>
      </c>
      <c r="G34" s="8"/>
      <c r="H34" s="6" t="s">
        <v>87</v>
      </c>
      <c r="I34" s="70"/>
      <c r="J34" s="70"/>
    </row>
    <row r="35" spans="1:10" ht="30">
      <c r="A35" s="63">
        <f t="shared" si="0"/>
        <v>32</v>
      </c>
      <c r="B35" s="51" t="s">
        <v>151</v>
      </c>
      <c r="C35" s="51" t="s">
        <v>9</v>
      </c>
      <c r="D35" s="49" t="s">
        <v>86</v>
      </c>
      <c r="E35" s="45">
        <f t="shared" si="1"/>
        <v>5</v>
      </c>
      <c r="F35" s="46">
        <v>125.3</v>
      </c>
      <c r="G35" s="24"/>
      <c r="H35" s="59" t="s">
        <v>88</v>
      </c>
      <c r="I35" s="71"/>
      <c r="J35" s="71"/>
    </row>
    <row r="36" spans="1:10">
      <c r="A36" s="32">
        <f t="shared" si="0"/>
        <v>33</v>
      </c>
      <c r="B36" s="47" t="s">
        <v>89</v>
      </c>
      <c r="C36" s="47" t="s">
        <v>6</v>
      </c>
      <c r="D36" s="47" t="s">
        <v>86</v>
      </c>
      <c r="E36" s="39">
        <f t="shared" si="1"/>
        <v>7.8999999999999915</v>
      </c>
      <c r="F36" s="41">
        <v>133.19999999999999</v>
      </c>
      <c r="G36" s="8"/>
      <c r="H36" s="9"/>
      <c r="I36" s="70"/>
      <c r="J36" s="70"/>
    </row>
    <row r="37" spans="1:10">
      <c r="A37" s="32">
        <f t="shared" si="0"/>
        <v>34</v>
      </c>
      <c r="B37" s="47" t="s">
        <v>152</v>
      </c>
      <c r="C37" s="47" t="s">
        <v>6</v>
      </c>
      <c r="D37" s="47" t="s">
        <v>80</v>
      </c>
      <c r="E37" s="39">
        <f t="shared" si="1"/>
        <v>1</v>
      </c>
      <c r="F37" s="41">
        <v>134.19999999999999</v>
      </c>
      <c r="G37" s="8"/>
      <c r="H37" s="9"/>
      <c r="I37" s="70"/>
      <c r="J37" s="70"/>
    </row>
    <row r="38" spans="1:10">
      <c r="A38" s="32">
        <f t="shared" si="0"/>
        <v>35</v>
      </c>
      <c r="B38" s="47" t="s">
        <v>90</v>
      </c>
      <c r="C38" s="47" t="s">
        <v>6</v>
      </c>
      <c r="D38" s="47" t="s">
        <v>91</v>
      </c>
      <c r="E38" s="39">
        <f t="shared" si="1"/>
        <v>8.8000000000000114</v>
      </c>
      <c r="F38" s="41">
        <v>143</v>
      </c>
      <c r="G38" s="8"/>
      <c r="H38" s="6"/>
      <c r="I38" s="70"/>
      <c r="J38" s="70"/>
    </row>
    <row r="39" spans="1:10">
      <c r="A39" s="32">
        <f t="shared" si="0"/>
        <v>36</v>
      </c>
      <c r="B39" s="47" t="s">
        <v>47</v>
      </c>
      <c r="C39" s="47" t="s">
        <v>8</v>
      </c>
      <c r="D39" s="47" t="s">
        <v>92</v>
      </c>
      <c r="E39" s="39">
        <f t="shared" si="1"/>
        <v>0.30000000000001137</v>
      </c>
      <c r="F39" s="41">
        <v>143.30000000000001</v>
      </c>
      <c r="G39" s="8"/>
      <c r="H39" s="9" t="s">
        <v>160</v>
      </c>
      <c r="I39" s="70"/>
      <c r="J39" s="70"/>
    </row>
    <row r="40" spans="1:10">
      <c r="A40" s="32">
        <f t="shared" si="0"/>
        <v>37</v>
      </c>
      <c r="B40" s="47" t="s">
        <v>47</v>
      </c>
      <c r="C40" s="47" t="s">
        <v>265</v>
      </c>
      <c r="D40" s="47" t="s">
        <v>266</v>
      </c>
      <c r="E40" s="39"/>
      <c r="F40" s="41">
        <v>143.9</v>
      </c>
      <c r="G40" s="8"/>
      <c r="H40" s="9"/>
      <c r="I40" s="70"/>
      <c r="J40" s="70"/>
    </row>
    <row r="41" spans="1:10">
      <c r="A41" s="32">
        <f t="shared" si="0"/>
        <v>38</v>
      </c>
      <c r="B41" s="47" t="s">
        <v>93</v>
      </c>
      <c r="C41" s="47" t="s">
        <v>6</v>
      </c>
      <c r="D41" s="47" t="s">
        <v>92</v>
      </c>
      <c r="E41" s="39">
        <f>F41-F39</f>
        <v>5.5999999999999943</v>
      </c>
      <c r="F41" s="41">
        <v>148.9</v>
      </c>
      <c r="G41" s="11"/>
      <c r="H41" s="13"/>
      <c r="I41" s="70"/>
      <c r="J41" s="70"/>
    </row>
    <row r="42" spans="1:10">
      <c r="A42" s="32">
        <f t="shared" si="0"/>
        <v>39</v>
      </c>
      <c r="B42" s="47" t="s">
        <v>153</v>
      </c>
      <c r="C42" s="47" t="s">
        <v>8</v>
      </c>
      <c r="D42" s="47" t="s">
        <v>128</v>
      </c>
      <c r="E42" s="39">
        <f t="shared" si="1"/>
        <v>1.5</v>
      </c>
      <c r="F42" s="41">
        <v>150.4</v>
      </c>
      <c r="G42" s="11"/>
      <c r="H42" s="9" t="s">
        <v>163</v>
      </c>
      <c r="I42" s="70"/>
      <c r="J42" s="70"/>
    </row>
    <row r="43" spans="1:10">
      <c r="A43" s="32">
        <f t="shared" si="0"/>
        <v>40</v>
      </c>
      <c r="B43" s="47" t="s">
        <v>94</v>
      </c>
      <c r="C43" s="47" t="s">
        <v>8</v>
      </c>
      <c r="D43" s="47" t="s">
        <v>154</v>
      </c>
      <c r="E43" s="39">
        <f t="shared" si="1"/>
        <v>1.6999999999999886</v>
      </c>
      <c r="F43" s="41">
        <v>152.1</v>
      </c>
      <c r="G43" s="8"/>
      <c r="H43" s="9" t="s">
        <v>161</v>
      </c>
      <c r="I43" s="70"/>
      <c r="J43" s="70"/>
    </row>
    <row r="44" spans="1:10">
      <c r="A44" s="32">
        <f t="shared" si="0"/>
        <v>41</v>
      </c>
      <c r="B44" s="37" t="s">
        <v>95</v>
      </c>
      <c r="C44" s="47" t="s">
        <v>6</v>
      </c>
      <c r="D44" s="47" t="s">
        <v>155</v>
      </c>
      <c r="E44" s="39">
        <f t="shared" si="1"/>
        <v>0.20000000000001705</v>
      </c>
      <c r="F44" s="41">
        <v>152.30000000000001</v>
      </c>
      <c r="G44" s="8"/>
      <c r="H44" s="6"/>
      <c r="I44" s="70"/>
      <c r="J44" s="70"/>
    </row>
    <row r="45" spans="1:10">
      <c r="A45" s="32">
        <f t="shared" si="0"/>
        <v>42</v>
      </c>
      <c r="B45" s="47" t="s">
        <v>156</v>
      </c>
      <c r="C45" s="47" t="s">
        <v>8</v>
      </c>
      <c r="D45" s="47" t="s">
        <v>80</v>
      </c>
      <c r="E45" s="39">
        <f t="shared" si="1"/>
        <v>10.199999999999989</v>
      </c>
      <c r="F45" s="41">
        <v>162.5</v>
      </c>
      <c r="G45" s="8"/>
      <c r="H45" s="6" t="s">
        <v>162</v>
      </c>
      <c r="I45" s="70"/>
      <c r="J45" s="70"/>
    </row>
    <row r="46" spans="1:10">
      <c r="A46" s="32">
        <f t="shared" si="0"/>
        <v>43</v>
      </c>
      <c r="B46" s="47" t="s">
        <v>96</v>
      </c>
      <c r="C46" s="47" t="s">
        <v>8</v>
      </c>
      <c r="D46" s="47" t="s">
        <v>80</v>
      </c>
      <c r="E46" s="39">
        <f t="shared" si="1"/>
        <v>8.5999999999999943</v>
      </c>
      <c r="F46" s="41">
        <v>171.1</v>
      </c>
      <c r="G46" s="8"/>
      <c r="H46" s="6"/>
      <c r="I46" s="70"/>
      <c r="J46" s="70"/>
    </row>
    <row r="47" spans="1:10">
      <c r="A47" s="32">
        <f t="shared" si="0"/>
        <v>44</v>
      </c>
      <c r="B47" s="47" t="s">
        <v>18</v>
      </c>
      <c r="C47" s="47" t="s">
        <v>6</v>
      </c>
      <c r="D47" s="47" t="s">
        <v>264</v>
      </c>
      <c r="E47" s="39">
        <f t="shared" si="1"/>
        <v>0.5</v>
      </c>
      <c r="F47" s="41">
        <v>171.6</v>
      </c>
      <c r="G47" s="8"/>
      <c r="H47" s="6"/>
      <c r="I47" s="70"/>
      <c r="J47" s="70"/>
    </row>
    <row r="48" spans="1:10" ht="22.5">
      <c r="A48" s="32">
        <f t="shared" si="0"/>
        <v>45</v>
      </c>
      <c r="B48" s="47" t="s">
        <v>147</v>
      </c>
      <c r="C48" s="47" t="s">
        <v>157</v>
      </c>
      <c r="D48" s="47" t="s">
        <v>99</v>
      </c>
      <c r="E48" s="39">
        <f t="shared" si="1"/>
        <v>18</v>
      </c>
      <c r="F48" s="41">
        <v>189.6</v>
      </c>
      <c r="G48" s="8"/>
      <c r="H48" s="6" t="s">
        <v>164</v>
      </c>
      <c r="I48" s="70"/>
      <c r="J48" s="70"/>
    </row>
    <row r="49" spans="1:10" s="65" customFormat="1" ht="33.75">
      <c r="A49" s="63">
        <f t="shared" si="0"/>
        <v>46</v>
      </c>
      <c r="B49" s="49" t="s">
        <v>216</v>
      </c>
      <c r="C49" s="49" t="s">
        <v>8</v>
      </c>
      <c r="D49" s="49" t="s">
        <v>10</v>
      </c>
      <c r="E49" s="45">
        <f t="shared" si="1"/>
        <v>0.80000000000001137</v>
      </c>
      <c r="F49" s="46">
        <v>190.4</v>
      </c>
      <c r="G49" s="27"/>
      <c r="H49" s="59" t="s">
        <v>267</v>
      </c>
      <c r="I49" s="71" t="s">
        <v>233</v>
      </c>
      <c r="J49" s="71" t="s">
        <v>234</v>
      </c>
    </row>
    <row r="50" spans="1:10">
      <c r="A50" s="32">
        <f t="shared" si="0"/>
        <v>47</v>
      </c>
      <c r="B50" s="47" t="s">
        <v>158</v>
      </c>
      <c r="C50" s="47" t="s">
        <v>8</v>
      </c>
      <c r="D50" s="47" t="s">
        <v>98</v>
      </c>
      <c r="E50" s="39">
        <f t="shared" si="1"/>
        <v>0.19999999999998863</v>
      </c>
      <c r="F50" s="41">
        <f>$F$49+0.2</f>
        <v>190.6</v>
      </c>
      <c r="G50" s="11"/>
      <c r="H50" s="13"/>
      <c r="I50" s="70"/>
      <c r="J50" s="70"/>
    </row>
    <row r="51" spans="1:10">
      <c r="A51" s="32">
        <f t="shared" si="0"/>
        <v>48</v>
      </c>
      <c r="B51" s="47" t="s">
        <v>100</v>
      </c>
      <c r="C51" s="47" t="s">
        <v>6</v>
      </c>
      <c r="D51" s="47" t="s">
        <v>99</v>
      </c>
      <c r="E51" s="39">
        <f t="shared" si="1"/>
        <v>0.90000000000000568</v>
      </c>
      <c r="F51" s="41">
        <f>$F$49+1.1</f>
        <v>191.5</v>
      </c>
      <c r="G51" s="8"/>
      <c r="H51" s="6"/>
      <c r="I51" s="70"/>
      <c r="J51" s="70"/>
    </row>
    <row r="52" spans="1:10">
      <c r="A52" s="32">
        <f t="shared" si="0"/>
        <v>49</v>
      </c>
      <c r="B52" s="37" t="s">
        <v>18</v>
      </c>
      <c r="C52" s="47" t="s">
        <v>6</v>
      </c>
      <c r="D52" s="47" t="s">
        <v>99</v>
      </c>
      <c r="E52" s="39">
        <f t="shared" si="1"/>
        <v>0.20000000000001705</v>
      </c>
      <c r="F52" s="41">
        <f>$F$49+1.3</f>
        <v>191.70000000000002</v>
      </c>
      <c r="G52" s="8"/>
      <c r="H52" s="10"/>
      <c r="I52" s="70"/>
      <c r="J52" s="70"/>
    </row>
    <row r="53" spans="1:10">
      <c r="A53" s="32">
        <f t="shared" si="0"/>
        <v>50</v>
      </c>
      <c r="B53" s="47" t="s">
        <v>147</v>
      </c>
      <c r="C53" s="47" t="s">
        <v>6</v>
      </c>
      <c r="D53" s="47" t="s">
        <v>166</v>
      </c>
      <c r="E53" s="39">
        <f t="shared" si="1"/>
        <v>1.8999999999999773</v>
      </c>
      <c r="F53" s="41">
        <f>$F$49+3.2</f>
        <v>193.6</v>
      </c>
      <c r="G53" s="8"/>
      <c r="H53" s="10"/>
      <c r="I53" s="70"/>
      <c r="J53" s="70"/>
    </row>
    <row r="54" spans="1:10">
      <c r="A54" s="32">
        <f t="shared" si="0"/>
        <v>51</v>
      </c>
      <c r="B54" s="47" t="s">
        <v>147</v>
      </c>
      <c r="C54" s="47" t="s">
        <v>6</v>
      </c>
      <c r="D54" s="47" t="s">
        <v>167</v>
      </c>
      <c r="E54" s="39">
        <f>F54-F53</f>
        <v>8.2000000000000171</v>
      </c>
      <c r="F54" s="41">
        <f>$F$49+11.4</f>
        <v>201.8</v>
      </c>
      <c r="G54" s="11"/>
      <c r="H54" s="9" t="s">
        <v>217</v>
      </c>
      <c r="I54" s="70"/>
      <c r="J54" s="70"/>
    </row>
    <row r="55" spans="1:10">
      <c r="A55" s="32">
        <f t="shared" si="0"/>
        <v>52</v>
      </c>
      <c r="B55" s="47" t="s">
        <v>40</v>
      </c>
      <c r="C55" s="47" t="s">
        <v>6</v>
      </c>
      <c r="D55" s="47" t="s">
        <v>168</v>
      </c>
      <c r="E55" s="39">
        <f t="shared" si="1"/>
        <v>8</v>
      </c>
      <c r="F55" s="41">
        <f>$F$49+19.4</f>
        <v>209.8</v>
      </c>
      <c r="G55" s="8"/>
      <c r="H55" s="6"/>
      <c r="I55" s="70"/>
      <c r="J55" s="70"/>
    </row>
    <row r="56" spans="1:10">
      <c r="A56" s="32">
        <f t="shared" si="0"/>
        <v>53</v>
      </c>
      <c r="B56" s="47" t="s">
        <v>169</v>
      </c>
      <c r="C56" s="47" t="s">
        <v>66</v>
      </c>
      <c r="D56" s="47" t="s">
        <v>102</v>
      </c>
      <c r="E56" s="39">
        <f>F56-F55</f>
        <v>9.9999999999994316E-2</v>
      </c>
      <c r="F56" s="41">
        <f>$F$49+19.5</f>
        <v>209.9</v>
      </c>
      <c r="G56" s="8"/>
      <c r="H56" s="6" t="s">
        <v>170</v>
      </c>
      <c r="I56" s="70"/>
      <c r="J56" s="70"/>
    </row>
    <row r="57" spans="1:10">
      <c r="A57" s="32">
        <f t="shared" si="0"/>
        <v>54</v>
      </c>
      <c r="B57" s="47" t="s">
        <v>268</v>
      </c>
      <c r="C57" s="47" t="s">
        <v>15</v>
      </c>
      <c r="D57" s="47" t="s">
        <v>269</v>
      </c>
      <c r="E57" s="39">
        <f>F57-F56</f>
        <v>5.2999999999999829</v>
      </c>
      <c r="F57" s="41">
        <v>215.2</v>
      </c>
      <c r="G57" s="8"/>
      <c r="H57" s="6"/>
      <c r="I57" s="70"/>
      <c r="J57" s="70"/>
    </row>
    <row r="58" spans="1:10">
      <c r="A58" s="32">
        <f t="shared" si="0"/>
        <v>55</v>
      </c>
      <c r="B58" s="48" t="s">
        <v>103</v>
      </c>
      <c r="C58" s="47" t="s">
        <v>8</v>
      </c>
      <c r="D58" s="47" t="s">
        <v>102</v>
      </c>
      <c r="E58" s="39">
        <f>F58-F57</f>
        <v>9.1000000000000227</v>
      </c>
      <c r="F58" s="41">
        <f>$F$49+33.9</f>
        <v>224.3</v>
      </c>
      <c r="G58" s="8"/>
      <c r="H58" s="10"/>
      <c r="I58" s="70"/>
      <c r="J58" s="70"/>
    </row>
    <row r="59" spans="1:10">
      <c r="A59" s="32">
        <f t="shared" si="0"/>
        <v>56</v>
      </c>
      <c r="B59" s="48" t="s">
        <v>104</v>
      </c>
      <c r="C59" s="47" t="s">
        <v>6</v>
      </c>
      <c r="D59" s="47" t="s">
        <v>102</v>
      </c>
      <c r="E59" s="39">
        <f t="shared" si="1"/>
        <v>0.30000000000001137</v>
      </c>
      <c r="F59" s="41">
        <f>$F$49+34.2</f>
        <v>224.60000000000002</v>
      </c>
      <c r="G59" s="11"/>
      <c r="H59" s="12"/>
      <c r="I59" s="70"/>
      <c r="J59" s="70"/>
    </row>
    <row r="60" spans="1:10">
      <c r="A60" s="32">
        <f t="shared" si="0"/>
        <v>57</v>
      </c>
      <c r="B60" s="48" t="s">
        <v>105</v>
      </c>
      <c r="C60" s="47" t="s">
        <v>8</v>
      </c>
      <c r="D60" s="47" t="s">
        <v>102</v>
      </c>
      <c r="E60" s="39">
        <f t="shared" si="1"/>
        <v>11.199999999999989</v>
      </c>
      <c r="F60" s="41">
        <f>$F$49+45.4</f>
        <v>235.8</v>
      </c>
      <c r="G60" s="11"/>
      <c r="H60" s="12"/>
      <c r="I60" s="70"/>
      <c r="J60" s="70"/>
    </row>
    <row r="61" spans="1:10">
      <c r="A61" s="32">
        <f t="shared" si="0"/>
        <v>58</v>
      </c>
      <c r="B61" s="47" t="s">
        <v>40</v>
      </c>
      <c r="C61" s="47" t="s">
        <v>6</v>
      </c>
      <c r="D61" s="47" t="s">
        <v>10</v>
      </c>
      <c r="E61" s="39">
        <f t="shared" si="1"/>
        <v>13.300000000000011</v>
      </c>
      <c r="F61" s="41">
        <f>$F$49+58.7</f>
        <v>249.10000000000002</v>
      </c>
      <c r="G61" s="8"/>
      <c r="H61" s="6" t="s">
        <v>171</v>
      </c>
      <c r="I61" s="70"/>
      <c r="J61" s="70"/>
    </row>
    <row r="62" spans="1:10" ht="30">
      <c r="A62" s="63">
        <f t="shared" si="0"/>
        <v>59</v>
      </c>
      <c r="B62" s="51" t="s">
        <v>172</v>
      </c>
      <c r="C62" s="49" t="s">
        <v>106</v>
      </c>
      <c r="D62" s="49" t="s">
        <v>10</v>
      </c>
      <c r="E62" s="45">
        <f t="shared" si="1"/>
        <v>1</v>
      </c>
      <c r="F62" s="46">
        <f>$F$49+59.7</f>
        <v>250.10000000000002</v>
      </c>
      <c r="G62" s="27"/>
      <c r="H62" s="59" t="s">
        <v>173</v>
      </c>
      <c r="I62" s="71"/>
      <c r="J62" s="71"/>
    </row>
    <row r="63" spans="1:10">
      <c r="A63" s="32">
        <f t="shared" si="0"/>
        <v>60</v>
      </c>
      <c r="B63" s="47" t="s">
        <v>18</v>
      </c>
      <c r="C63" s="47" t="s">
        <v>6</v>
      </c>
      <c r="D63" s="47" t="s">
        <v>102</v>
      </c>
      <c r="E63" s="39">
        <f t="shared" si="1"/>
        <v>1</v>
      </c>
      <c r="F63" s="41">
        <f>$F$49+60.7</f>
        <v>251.10000000000002</v>
      </c>
      <c r="G63" s="8"/>
      <c r="H63" s="6" t="s">
        <v>174</v>
      </c>
      <c r="I63" s="70"/>
      <c r="J63" s="70"/>
    </row>
    <row r="64" spans="1:10">
      <c r="A64" s="32">
        <f t="shared" si="0"/>
        <v>61</v>
      </c>
      <c r="B64" s="37" t="s">
        <v>101</v>
      </c>
      <c r="C64" s="47" t="s">
        <v>8</v>
      </c>
      <c r="D64" s="47" t="s">
        <v>177</v>
      </c>
      <c r="E64" s="39">
        <f t="shared" si="1"/>
        <v>16</v>
      </c>
      <c r="F64" s="41">
        <f>$F$49+76.7</f>
        <v>267.10000000000002</v>
      </c>
      <c r="G64" s="8"/>
      <c r="H64" s="6" t="s">
        <v>175</v>
      </c>
      <c r="I64" s="70"/>
      <c r="J64" s="70"/>
    </row>
    <row r="65" spans="1:10" ht="30">
      <c r="A65" s="63">
        <f t="shared" si="0"/>
        <v>62</v>
      </c>
      <c r="B65" s="51" t="s">
        <v>176</v>
      </c>
      <c r="C65" s="49" t="s">
        <v>15</v>
      </c>
      <c r="D65" s="49" t="s">
        <v>10</v>
      </c>
      <c r="E65" s="45">
        <f t="shared" si="1"/>
        <v>0.89999999999997726</v>
      </c>
      <c r="F65" s="46">
        <f>$F$49+77.6</f>
        <v>268</v>
      </c>
      <c r="G65" s="24"/>
      <c r="H65" s="59" t="s">
        <v>178</v>
      </c>
      <c r="I65" s="71"/>
      <c r="J65" s="71"/>
    </row>
    <row r="66" spans="1:10">
      <c r="A66" s="32">
        <f t="shared" si="0"/>
        <v>63</v>
      </c>
      <c r="B66" s="47" t="s">
        <v>179</v>
      </c>
      <c r="C66" s="47" t="s">
        <v>66</v>
      </c>
      <c r="D66" s="47" t="s">
        <v>102</v>
      </c>
      <c r="E66" s="39">
        <f t="shared" si="1"/>
        <v>2.1000000000000227</v>
      </c>
      <c r="F66" s="41">
        <f>$F$49+79.7</f>
        <v>270.10000000000002</v>
      </c>
      <c r="G66" s="8"/>
      <c r="H66" s="6"/>
      <c r="I66" s="70"/>
      <c r="J66" s="70"/>
    </row>
    <row r="67" spans="1:10" ht="22.5">
      <c r="A67" s="32">
        <f t="shared" si="0"/>
        <v>64</v>
      </c>
      <c r="B67" s="47" t="s">
        <v>40</v>
      </c>
      <c r="C67" s="47" t="s">
        <v>66</v>
      </c>
      <c r="D67" s="47" t="s">
        <v>180</v>
      </c>
      <c r="E67" s="39">
        <f t="shared" si="1"/>
        <v>13.299999999999955</v>
      </c>
      <c r="F67" s="41">
        <f>$F$49+93</f>
        <v>283.39999999999998</v>
      </c>
      <c r="G67" s="8"/>
      <c r="H67" s="6" t="s">
        <v>200</v>
      </c>
      <c r="I67" s="70"/>
      <c r="J67" s="70"/>
    </row>
    <row r="68" spans="1:10" ht="30">
      <c r="A68" s="32">
        <f t="shared" si="0"/>
        <v>65</v>
      </c>
      <c r="B68" s="47" t="s">
        <v>47</v>
      </c>
      <c r="C68" s="47" t="s">
        <v>6</v>
      </c>
      <c r="D68" s="50" t="s">
        <v>187</v>
      </c>
      <c r="E68" s="39">
        <f>F68-F67</f>
        <v>3.1000000000000227</v>
      </c>
      <c r="F68" s="41">
        <f>$F$49+96.1</f>
        <v>286.5</v>
      </c>
      <c r="G68" s="8"/>
      <c r="H68" s="6"/>
      <c r="I68" s="70"/>
      <c r="J68" s="70"/>
    </row>
    <row r="69" spans="1:10">
      <c r="A69" s="32">
        <f t="shared" si="0"/>
        <v>66</v>
      </c>
      <c r="B69" s="47" t="s">
        <v>248</v>
      </c>
      <c r="C69" s="47" t="s">
        <v>246</v>
      </c>
      <c r="D69" s="50" t="s">
        <v>247</v>
      </c>
      <c r="E69" s="39">
        <f t="shared" ref="E69:E71" si="2">F69-F68</f>
        <v>7.1999999999999886</v>
      </c>
      <c r="F69" s="41">
        <v>293.7</v>
      </c>
      <c r="G69" s="8"/>
      <c r="H69" s="6" t="s">
        <v>249</v>
      </c>
      <c r="I69" s="70"/>
      <c r="J69" s="70"/>
    </row>
    <row r="70" spans="1:10">
      <c r="A70" s="32">
        <f t="shared" si="0"/>
        <v>67</v>
      </c>
      <c r="B70" s="47" t="s">
        <v>250</v>
      </c>
      <c r="C70" s="47" t="s">
        <v>8</v>
      </c>
      <c r="D70" s="50" t="s">
        <v>251</v>
      </c>
      <c r="E70" s="39">
        <f t="shared" si="2"/>
        <v>0.19999999999998863</v>
      </c>
      <c r="F70" s="41">
        <v>293.89999999999998</v>
      </c>
      <c r="G70" s="8"/>
      <c r="H70" s="6" t="s">
        <v>252</v>
      </c>
      <c r="I70" s="70"/>
      <c r="J70" s="70"/>
    </row>
    <row r="71" spans="1:10">
      <c r="A71" s="32">
        <f t="shared" si="0"/>
        <v>68</v>
      </c>
      <c r="B71" s="47" t="s">
        <v>108</v>
      </c>
      <c r="C71" s="47" t="s">
        <v>6</v>
      </c>
      <c r="D71" s="47" t="s">
        <v>109</v>
      </c>
      <c r="E71" s="39">
        <f t="shared" si="2"/>
        <v>14.800000000000068</v>
      </c>
      <c r="F71" s="41">
        <v>308.70000000000005</v>
      </c>
      <c r="G71" s="8"/>
      <c r="H71" s="6"/>
      <c r="I71" s="70"/>
      <c r="J71" s="70"/>
    </row>
    <row r="72" spans="1:10" ht="28.5" customHeight="1">
      <c r="A72" s="63">
        <f t="shared" si="0"/>
        <v>69</v>
      </c>
      <c r="B72" s="49" t="s">
        <v>243</v>
      </c>
      <c r="C72" s="49" t="s">
        <v>9</v>
      </c>
      <c r="D72" s="49" t="s">
        <v>111</v>
      </c>
      <c r="E72" s="45">
        <f t="shared" si="1"/>
        <v>5</v>
      </c>
      <c r="F72" s="46">
        <v>313.70000000000005</v>
      </c>
      <c r="G72" s="24"/>
      <c r="H72" s="59" t="s">
        <v>282</v>
      </c>
      <c r="I72" s="71" t="s">
        <v>244</v>
      </c>
      <c r="J72" s="71" t="s">
        <v>245</v>
      </c>
    </row>
    <row r="73" spans="1:10">
      <c r="A73" s="32">
        <f t="shared" ref="A73:A136" si="3">A72+1</f>
        <v>70</v>
      </c>
      <c r="B73" s="47" t="s">
        <v>110</v>
      </c>
      <c r="C73" s="47" t="s">
        <v>8</v>
      </c>
      <c r="D73" s="47" t="s">
        <v>111</v>
      </c>
      <c r="E73" s="39">
        <f t="shared" si="1"/>
        <v>6.3999999999999773</v>
      </c>
      <c r="F73" s="41">
        <v>320.10000000000002</v>
      </c>
      <c r="G73" s="8"/>
      <c r="H73" s="6"/>
      <c r="I73" s="70"/>
      <c r="J73" s="70"/>
    </row>
    <row r="74" spans="1:10">
      <c r="A74" s="32">
        <f t="shared" si="3"/>
        <v>71</v>
      </c>
      <c r="B74" s="47" t="s">
        <v>112</v>
      </c>
      <c r="C74" s="47" t="s">
        <v>6</v>
      </c>
      <c r="D74" s="47" t="s">
        <v>111</v>
      </c>
      <c r="E74" s="39">
        <f t="shared" si="1"/>
        <v>2</v>
      </c>
      <c r="F74" s="41">
        <v>322.10000000000002</v>
      </c>
      <c r="G74" s="8"/>
      <c r="H74" s="12"/>
      <c r="I74" s="70"/>
      <c r="J74" s="70"/>
    </row>
    <row r="75" spans="1:10" ht="22.5">
      <c r="A75" s="32">
        <f t="shared" si="3"/>
        <v>72</v>
      </c>
      <c r="B75" s="47" t="s">
        <v>275</v>
      </c>
      <c r="C75" s="47" t="s">
        <v>59</v>
      </c>
      <c r="D75" s="47" t="s">
        <v>270</v>
      </c>
      <c r="E75" s="39">
        <f t="shared" si="1"/>
        <v>1.8999999999999773</v>
      </c>
      <c r="F75" s="41">
        <v>324</v>
      </c>
      <c r="G75" s="8"/>
      <c r="H75" s="12" t="s">
        <v>271</v>
      </c>
      <c r="I75" s="70"/>
      <c r="J75" s="70"/>
    </row>
    <row r="76" spans="1:10">
      <c r="A76" s="32">
        <f t="shared" si="3"/>
        <v>73</v>
      </c>
      <c r="B76" s="47" t="s">
        <v>182</v>
      </c>
      <c r="C76" s="47" t="s">
        <v>8</v>
      </c>
      <c r="D76" s="47" t="s">
        <v>113</v>
      </c>
      <c r="E76" s="39">
        <f t="shared" si="1"/>
        <v>33.400000000000034</v>
      </c>
      <c r="F76" s="41">
        <v>357.40000000000003</v>
      </c>
      <c r="G76" s="8"/>
      <c r="H76" s="6" t="s">
        <v>192</v>
      </c>
      <c r="I76" s="70"/>
      <c r="J76" s="70"/>
    </row>
    <row r="77" spans="1:10">
      <c r="A77" s="32">
        <f t="shared" si="3"/>
        <v>74</v>
      </c>
      <c r="B77" s="47" t="s">
        <v>183</v>
      </c>
      <c r="C77" s="47" t="s">
        <v>8</v>
      </c>
      <c r="D77" s="47" t="s">
        <v>113</v>
      </c>
      <c r="E77" s="39">
        <f t="shared" si="1"/>
        <v>1.3000000000000114</v>
      </c>
      <c r="F77" s="41">
        <v>358.70000000000005</v>
      </c>
      <c r="G77" s="8"/>
      <c r="H77" s="6" t="s">
        <v>184</v>
      </c>
      <c r="I77" s="70"/>
      <c r="J77" s="70"/>
    </row>
    <row r="78" spans="1:10">
      <c r="A78" s="32">
        <f t="shared" si="3"/>
        <v>75</v>
      </c>
      <c r="B78" s="47" t="s">
        <v>61</v>
      </c>
      <c r="C78" s="47" t="s">
        <v>8</v>
      </c>
      <c r="D78" s="47" t="s">
        <v>113</v>
      </c>
      <c r="E78" s="39">
        <f t="shared" si="1"/>
        <v>20.999999999999943</v>
      </c>
      <c r="F78" s="41">
        <v>379.7</v>
      </c>
      <c r="G78" s="8"/>
      <c r="H78" s="6"/>
      <c r="I78" s="70"/>
      <c r="J78" s="70"/>
    </row>
    <row r="79" spans="1:10">
      <c r="A79" s="32">
        <f t="shared" si="3"/>
        <v>76</v>
      </c>
      <c r="B79" s="47" t="s">
        <v>40</v>
      </c>
      <c r="C79" s="47" t="s">
        <v>66</v>
      </c>
      <c r="D79" s="47" t="s">
        <v>113</v>
      </c>
      <c r="E79" s="39">
        <f>F79-F78</f>
        <v>4.4000000000000341</v>
      </c>
      <c r="F79" s="41">
        <v>384.1</v>
      </c>
      <c r="G79" s="8"/>
      <c r="H79" s="6"/>
      <c r="I79" s="70"/>
      <c r="J79" s="70"/>
    </row>
    <row r="80" spans="1:10" s="66" customFormat="1" ht="30">
      <c r="A80" s="63">
        <f t="shared" si="3"/>
        <v>77</v>
      </c>
      <c r="B80" s="51" t="s">
        <v>272</v>
      </c>
      <c r="C80" s="49" t="s">
        <v>9</v>
      </c>
      <c r="D80" s="49" t="s">
        <v>113</v>
      </c>
      <c r="E80" s="45">
        <f>F80-F79</f>
        <v>9.9999999999965894E-2</v>
      </c>
      <c r="F80" s="46">
        <v>384.2</v>
      </c>
      <c r="G80" s="27"/>
      <c r="H80" s="59" t="s">
        <v>165</v>
      </c>
      <c r="I80" s="71"/>
      <c r="J80" s="71"/>
    </row>
    <row r="81" spans="1:10" ht="22.5">
      <c r="A81" s="32">
        <f t="shared" si="3"/>
        <v>78</v>
      </c>
      <c r="B81" s="50" t="s">
        <v>275</v>
      </c>
      <c r="C81" s="47" t="s">
        <v>273</v>
      </c>
      <c r="D81" s="47" t="s">
        <v>111</v>
      </c>
      <c r="E81" s="39">
        <f t="shared" si="1"/>
        <v>0.80000000000001137</v>
      </c>
      <c r="F81" s="41">
        <v>385</v>
      </c>
      <c r="G81" s="8"/>
      <c r="H81" s="12" t="s">
        <v>274</v>
      </c>
      <c r="I81" s="70"/>
      <c r="J81" s="70"/>
    </row>
    <row r="82" spans="1:10" ht="22.5">
      <c r="A82" s="32">
        <f t="shared" si="3"/>
        <v>79</v>
      </c>
      <c r="B82" s="47" t="s">
        <v>185</v>
      </c>
      <c r="C82" s="47" t="s">
        <v>6</v>
      </c>
      <c r="D82" s="47" t="s">
        <v>188</v>
      </c>
      <c r="E82" s="39">
        <f t="shared" si="1"/>
        <v>13.700000000000045</v>
      </c>
      <c r="F82" s="41">
        <v>398.70000000000005</v>
      </c>
      <c r="G82" s="8"/>
      <c r="H82" s="6" t="s">
        <v>186</v>
      </c>
      <c r="I82" s="70"/>
      <c r="J82" s="70"/>
    </row>
    <row r="83" spans="1:10">
      <c r="A83" s="32">
        <f t="shared" si="3"/>
        <v>80</v>
      </c>
      <c r="B83" s="47" t="s">
        <v>189</v>
      </c>
      <c r="C83" s="47" t="s">
        <v>8</v>
      </c>
      <c r="D83" s="47" t="s">
        <v>133</v>
      </c>
      <c r="E83" s="39">
        <f t="shared" si="1"/>
        <v>20.699999999999989</v>
      </c>
      <c r="F83" s="41">
        <v>419.40000000000003</v>
      </c>
      <c r="G83" s="8"/>
      <c r="H83" s="6" t="s">
        <v>190</v>
      </c>
      <c r="I83" s="70"/>
      <c r="J83" s="70"/>
    </row>
    <row r="84" spans="1:10">
      <c r="A84" s="32">
        <f t="shared" si="3"/>
        <v>81</v>
      </c>
      <c r="B84" s="47" t="s">
        <v>191</v>
      </c>
      <c r="C84" s="47" t="s">
        <v>8</v>
      </c>
      <c r="D84" s="47" t="s">
        <v>116</v>
      </c>
      <c r="E84" s="39">
        <f t="shared" si="1"/>
        <v>2.3999999999999773</v>
      </c>
      <c r="F84" s="41">
        <v>421.8</v>
      </c>
      <c r="G84" s="8"/>
      <c r="H84" s="6"/>
      <c r="I84" s="70"/>
      <c r="J84" s="70"/>
    </row>
    <row r="85" spans="1:10">
      <c r="A85" s="32">
        <f t="shared" si="3"/>
        <v>82</v>
      </c>
      <c r="B85" s="47" t="s">
        <v>40</v>
      </c>
      <c r="C85" s="47" t="s">
        <v>6</v>
      </c>
      <c r="D85" s="47" t="s">
        <v>115</v>
      </c>
      <c r="E85" s="39">
        <f>F85-F84</f>
        <v>11.600000000000023</v>
      </c>
      <c r="F85" s="41">
        <v>433.40000000000003</v>
      </c>
      <c r="G85" s="8"/>
      <c r="H85" s="6" t="s">
        <v>197</v>
      </c>
      <c r="I85" s="70"/>
      <c r="J85" s="70"/>
    </row>
    <row r="86" spans="1:10" s="66" customFormat="1">
      <c r="A86" s="63">
        <f t="shared" si="3"/>
        <v>83</v>
      </c>
      <c r="B86" s="49" t="s">
        <v>277</v>
      </c>
      <c r="C86" s="49" t="s">
        <v>9</v>
      </c>
      <c r="D86" s="49" t="s">
        <v>115</v>
      </c>
      <c r="E86" s="45">
        <f>F86-F85</f>
        <v>7.0999999999999659</v>
      </c>
      <c r="F86" s="46">
        <v>440.5</v>
      </c>
      <c r="G86" s="27"/>
      <c r="H86" s="59" t="s">
        <v>181</v>
      </c>
      <c r="I86" s="71" t="s">
        <v>235</v>
      </c>
      <c r="J86" s="71" t="s">
        <v>236</v>
      </c>
    </row>
    <row r="87" spans="1:10">
      <c r="A87" s="32">
        <f t="shared" si="3"/>
        <v>84</v>
      </c>
      <c r="B87" s="47" t="s">
        <v>117</v>
      </c>
      <c r="C87" s="47" t="s">
        <v>6</v>
      </c>
      <c r="D87" s="47" t="s">
        <v>116</v>
      </c>
      <c r="E87" s="39">
        <f t="shared" si="1"/>
        <v>0.5</v>
      </c>
      <c r="F87" s="41">
        <v>441</v>
      </c>
      <c r="G87" s="8"/>
      <c r="H87" s="6"/>
      <c r="I87" s="70"/>
      <c r="J87" s="70"/>
    </row>
    <row r="88" spans="1:10">
      <c r="A88" s="32">
        <f t="shared" si="3"/>
        <v>85</v>
      </c>
      <c r="B88" s="47" t="s">
        <v>119</v>
      </c>
      <c r="C88" s="47" t="s">
        <v>8</v>
      </c>
      <c r="D88" s="47" t="s">
        <v>118</v>
      </c>
      <c r="E88" s="39">
        <f t="shared" si="1"/>
        <v>12.200000000000045</v>
      </c>
      <c r="F88" s="41">
        <v>453.20000000000005</v>
      </c>
      <c r="G88" s="8"/>
      <c r="H88" s="6"/>
      <c r="I88" s="70"/>
      <c r="J88" s="70"/>
    </row>
    <row r="89" spans="1:10">
      <c r="A89" s="32">
        <f t="shared" si="3"/>
        <v>86</v>
      </c>
      <c r="B89" s="47" t="s">
        <v>120</v>
      </c>
      <c r="C89" s="47" t="s">
        <v>8</v>
      </c>
      <c r="D89" s="47" t="s">
        <v>121</v>
      </c>
      <c r="E89" s="39">
        <f t="shared" si="1"/>
        <v>5.2999999999999545</v>
      </c>
      <c r="F89" s="41">
        <v>458.5</v>
      </c>
      <c r="G89" s="8"/>
      <c r="H89" s="6"/>
      <c r="I89" s="70"/>
      <c r="J89" s="70"/>
    </row>
    <row r="90" spans="1:10">
      <c r="A90" s="32">
        <f t="shared" si="3"/>
        <v>87</v>
      </c>
      <c r="B90" s="47" t="s">
        <v>254</v>
      </c>
      <c r="C90" s="47" t="s">
        <v>9</v>
      </c>
      <c r="D90" s="47" t="s">
        <v>10</v>
      </c>
      <c r="E90" s="39">
        <f t="shared" si="1"/>
        <v>1.3999999999999773</v>
      </c>
      <c r="F90" s="41">
        <v>459.9</v>
      </c>
      <c r="G90" s="8"/>
      <c r="H90" s="6"/>
      <c r="I90" s="70"/>
      <c r="J90" s="70"/>
    </row>
    <row r="91" spans="1:10" ht="22.5">
      <c r="A91" s="32">
        <f t="shared" si="3"/>
        <v>88</v>
      </c>
      <c r="B91" s="47" t="s">
        <v>40</v>
      </c>
      <c r="C91" s="47" t="s">
        <v>6</v>
      </c>
      <c r="D91" s="47" t="s">
        <v>193</v>
      </c>
      <c r="E91" s="39">
        <f t="shared" si="1"/>
        <v>0.10000000000002274</v>
      </c>
      <c r="F91" s="41">
        <v>460</v>
      </c>
      <c r="G91" s="8"/>
      <c r="H91" s="6" t="s">
        <v>196</v>
      </c>
      <c r="I91" s="70"/>
      <c r="J91" s="70"/>
    </row>
    <row r="92" spans="1:10">
      <c r="A92" s="32">
        <f t="shared" si="3"/>
        <v>89</v>
      </c>
      <c r="B92" s="47" t="s">
        <v>25</v>
      </c>
      <c r="C92" s="47" t="s">
        <v>8</v>
      </c>
      <c r="D92" s="47" t="s">
        <v>194</v>
      </c>
      <c r="E92" s="39">
        <f t="shared" si="1"/>
        <v>7.3000000000000682</v>
      </c>
      <c r="F92" s="41">
        <v>467.30000000000007</v>
      </c>
      <c r="G92" s="8"/>
      <c r="H92" s="6"/>
      <c r="I92" s="70"/>
      <c r="J92" s="70"/>
    </row>
    <row r="93" spans="1:10">
      <c r="A93" s="32">
        <f t="shared" si="3"/>
        <v>90</v>
      </c>
      <c r="B93" s="47" t="s">
        <v>18</v>
      </c>
      <c r="C93" s="47" t="s">
        <v>6</v>
      </c>
      <c r="D93" s="47" t="s">
        <v>195</v>
      </c>
      <c r="E93" s="39">
        <f t="shared" si="1"/>
        <v>7.3999999999999773</v>
      </c>
      <c r="F93" s="41">
        <v>474.70000000000005</v>
      </c>
      <c r="G93" s="8"/>
      <c r="H93" s="6"/>
      <c r="I93" s="70"/>
      <c r="J93" s="70"/>
    </row>
    <row r="94" spans="1:10">
      <c r="A94" s="32">
        <f t="shared" si="3"/>
        <v>91</v>
      </c>
      <c r="B94" s="47" t="s">
        <v>47</v>
      </c>
      <c r="C94" s="47" t="s">
        <v>6</v>
      </c>
      <c r="D94" s="47" t="s">
        <v>195</v>
      </c>
      <c r="E94" s="39">
        <f t="shared" si="1"/>
        <v>2.5</v>
      </c>
      <c r="F94" s="41">
        <v>477.20000000000005</v>
      </c>
      <c r="G94" s="8"/>
      <c r="H94" s="6"/>
      <c r="I94" s="70"/>
      <c r="J94" s="70"/>
    </row>
    <row r="95" spans="1:10">
      <c r="A95" s="32">
        <f t="shared" si="3"/>
        <v>92</v>
      </c>
      <c r="B95" s="47" t="s">
        <v>122</v>
      </c>
      <c r="C95" s="47" t="s">
        <v>8</v>
      </c>
      <c r="D95" s="47" t="s">
        <v>195</v>
      </c>
      <c r="E95" s="39">
        <f t="shared" si="1"/>
        <v>2.1000000000000227</v>
      </c>
      <c r="F95" s="41">
        <v>479.30000000000007</v>
      </c>
      <c r="G95" s="8"/>
      <c r="H95" s="6" t="s">
        <v>198</v>
      </c>
      <c r="I95" s="70"/>
      <c r="J95" s="70"/>
    </row>
    <row r="96" spans="1:10">
      <c r="A96" s="32">
        <f t="shared" si="3"/>
        <v>93</v>
      </c>
      <c r="B96" s="47" t="s">
        <v>47</v>
      </c>
      <c r="C96" s="47" t="s">
        <v>6</v>
      </c>
      <c r="D96" s="47" t="s">
        <v>195</v>
      </c>
      <c r="E96" s="39">
        <f t="shared" si="1"/>
        <v>9.9999999999909051E-2</v>
      </c>
      <c r="F96" s="41">
        <v>479.4</v>
      </c>
      <c r="G96" s="8"/>
      <c r="H96" s="6" t="s">
        <v>201</v>
      </c>
      <c r="I96" s="70"/>
      <c r="J96" s="70"/>
    </row>
    <row r="97" spans="1:10" s="65" customFormat="1">
      <c r="A97" s="63">
        <f t="shared" si="3"/>
        <v>94</v>
      </c>
      <c r="B97" s="49" t="s">
        <v>278</v>
      </c>
      <c r="C97" s="49" t="s">
        <v>9</v>
      </c>
      <c r="D97" s="49" t="s">
        <v>195</v>
      </c>
      <c r="E97" s="45">
        <f t="shared" si="1"/>
        <v>2.4000000000000909</v>
      </c>
      <c r="F97" s="46">
        <v>481.80000000000007</v>
      </c>
      <c r="G97" s="24"/>
      <c r="H97" s="59" t="s">
        <v>181</v>
      </c>
      <c r="I97" s="71" t="s">
        <v>237</v>
      </c>
      <c r="J97" s="71" t="s">
        <v>238</v>
      </c>
    </row>
    <row r="98" spans="1:10">
      <c r="A98" s="32">
        <f t="shared" si="3"/>
        <v>95</v>
      </c>
      <c r="B98" s="47" t="s">
        <v>123</v>
      </c>
      <c r="C98" s="47" t="s">
        <v>8</v>
      </c>
      <c r="D98" s="47" t="s">
        <v>124</v>
      </c>
      <c r="E98" s="39">
        <f t="shared" ref="E98:E139" si="4">F98-F97</f>
        <v>1.1000000000000227</v>
      </c>
      <c r="F98" s="41">
        <v>482.90000000000009</v>
      </c>
      <c r="G98" s="8"/>
      <c r="H98" s="6"/>
      <c r="I98" s="70"/>
      <c r="J98" s="70"/>
    </row>
    <row r="99" spans="1:10">
      <c r="A99" s="32">
        <f t="shared" si="3"/>
        <v>96</v>
      </c>
      <c r="B99" s="47" t="s">
        <v>125</v>
      </c>
      <c r="C99" s="47" t="s">
        <v>15</v>
      </c>
      <c r="D99" s="47" t="s">
        <v>10</v>
      </c>
      <c r="E99" s="39">
        <f t="shared" si="4"/>
        <v>1.7999999999999545</v>
      </c>
      <c r="F99" s="41">
        <v>484.70000000000005</v>
      </c>
      <c r="G99" s="8"/>
      <c r="H99" s="23"/>
      <c r="I99" s="70"/>
      <c r="J99" s="70"/>
    </row>
    <row r="100" spans="1:10">
      <c r="A100" s="32">
        <f t="shared" si="3"/>
        <v>97</v>
      </c>
      <c r="B100" s="47" t="s">
        <v>114</v>
      </c>
      <c r="C100" s="47" t="s">
        <v>6</v>
      </c>
      <c r="D100" s="47" t="s">
        <v>218</v>
      </c>
      <c r="E100" s="39">
        <f t="shared" si="4"/>
        <v>0.10000000000002274</v>
      </c>
      <c r="F100" s="41">
        <v>484.80000000000007</v>
      </c>
      <c r="G100" s="8"/>
      <c r="H100" s="6" t="s">
        <v>202</v>
      </c>
      <c r="I100" s="70"/>
      <c r="J100" s="70"/>
    </row>
    <row r="101" spans="1:10">
      <c r="A101" s="32">
        <f t="shared" si="3"/>
        <v>98</v>
      </c>
      <c r="B101" s="47" t="s">
        <v>261</v>
      </c>
      <c r="C101" s="47" t="s">
        <v>262</v>
      </c>
      <c r="D101" s="47" t="s">
        <v>263</v>
      </c>
      <c r="E101" s="39">
        <f t="shared" si="4"/>
        <v>5.7999999999999545</v>
      </c>
      <c r="F101" s="41">
        <v>490.6</v>
      </c>
      <c r="G101" s="8"/>
      <c r="H101" s="6"/>
      <c r="I101" s="70"/>
      <c r="J101" s="70"/>
    </row>
    <row r="102" spans="1:10">
      <c r="A102" s="32">
        <f t="shared" si="3"/>
        <v>99</v>
      </c>
      <c r="B102" s="47" t="s">
        <v>126</v>
      </c>
      <c r="C102" s="47" t="s">
        <v>66</v>
      </c>
      <c r="D102" s="47" t="s">
        <v>203</v>
      </c>
      <c r="E102" s="39">
        <f t="shared" si="4"/>
        <v>0.30000000000006821</v>
      </c>
      <c r="F102" s="41">
        <v>490.90000000000009</v>
      </c>
      <c r="G102" s="8"/>
      <c r="H102" s="6"/>
      <c r="I102" s="70"/>
      <c r="J102" s="70"/>
    </row>
    <row r="103" spans="1:10">
      <c r="A103" s="32">
        <f t="shared" si="3"/>
        <v>100</v>
      </c>
      <c r="B103" s="47" t="s">
        <v>126</v>
      </c>
      <c r="C103" s="47" t="s">
        <v>8</v>
      </c>
      <c r="D103" s="47" t="s">
        <v>219</v>
      </c>
      <c r="E103" s="39">
        <f t="shared" si="4"/>
        <v>0.39999999999997726</v>
      </c>
      <c r="F103" s="41">
        <v>491.30000000000007</v>
      </c>
      <c r="G103" s="8"/>
      <c r="H103" s="6"/>
      <c r="I103" s="70"/>
      <c r="J103" s="70"/>
    </row>
    <row r="104" spans="1:10" ht="22.5">
      <c r="A104" s="32">
        <f t="shared" si="3"/>
        <v>101</v>
      </c>
      <c r="B104" s="47" t="s">
        <v>126</v>
      </c>
      <c r="C104" s="47" t="s">
        <v>6</v>
      </c>
      <c r="D104" s="47" t="s">
        <v>203</v>
      </c>
      <c r="E104" s="39">
        <f t="shared" si="4"/>
        <v>0.19999999999993179</v>
      </c>
      <c r="F104" s="41">
        <v>491.5</v>
      </c>
      <c r="G104" s="8"/>
      <c r="H104" s="6" t="s">
        <v>255</v>
      </c>
      <c r="I104" s="70"/>
      <c r="J104" s="70"/>
    </row>
    <row r="105" spans="1:10">
      <c r="A105" s="32">
        <f t="shared" si="3"/>
        <v>102</v>
      </c>
      <c r="B105" s="47" t="s">
        <v>127</v>
      </c>
      <c r="C105" s="47" t="s">
        <v>6</v>
      </c>
      <c r="D105" s="47" t="s">
        <v>204</v>
      </c>
      <c r="E105" s="39">
        <f t="shared" si="4"/>
        <v>1.2000000000000455</v>
      </c>
      <c r="F105" s="41">
        <v>492.70000000000005</v>
      </c>
      <c r="G105" s="8"/>
      <c r="H105" s="6"/>
      <c r="I105" s="70"/>
      <c r="J105" s="70"/>
    </row>
    <row r="106" spans="1:10">
      <c r="A106" s="32">
        <f t="shared" si="3"/>
        <v>103</v>
      </c>
      <c r="B106" s="47" t="s">
        <v>101</v>
      </c>
      <c r="C106" s="47" t="s">
        <v>15</v>
      </c>
      <c r="D106" s="47" t="s">
        <v>220</v>
      </c>
      <c r="E106" s="39">
        <f t="shared" si="4"/>
        <v>0.10000000000002274</v>
      </c>
      <c r="F106" s="41">
        <v>492.80000000000007</v>
      </c>
      <c r="G106" s="8"/>
      <c r="H106" s="6"/>
      <c r="I106" s="70"/>
      <c r="J106" s="70"/>
    </row>
    <row r="107" spans="1:10">
      <c r="A107" s="32">
        <f t="shared" si="3"/>
        <v>104</v>
      </c>
      <c r="B107" s="47" t="s">
        <v>70</v>
      </c>
      <c r="C107" s="47" t="s">
        <v>15</v>
      </c>
      <c r="D107" s="47" t="s">
        <v>205</v>
      </c>
      <c r="E107" s="39">
        <f t="shared" si="4"/>
        <v>4.3000000000000114</v>
      </c>
      <c r="F107" s="41">
        <v>497.10000000000008</v>
      </c>
      <c r="G107" s="8"/>
      <c r="H107" s="6"/>
      <c r="I107" s="70"/>
      <c r="J107" s="70"/>
    </row>
    <row r="108" spans="1:10">
      <c r="A108" s="32">
        <f t="shared" si="3"/>
        <v>105</v>
      </c>
      <c r="B108" s="47" t="s">
        <v>18</v>
      </c>
      <c r="C108" s="47" t="s">
        <v>8</v>
      </c>
      <c r="D108" s="47" t="s">
        <v>205</v>
      </c>
      <c r="E108" s="39">
        <f t="shared" si="4"/>
        <v>0.89999999999997726</v>
      </c>
      <c r="F108" s="41">
        <v>498.00000000000006</v>
      </c>
      <c r="G108" s="8"/>
      <c r="H108" s="6"/>
      <c r="I108" s="70"/>
      <c r="J108" s="70"/>
    </row>
    <row r="109" spans="1:10">
      <c r="A109" s="32">
        <f t="shared" si="3"/>
        <v>106</v>
      </c>
      <c r="B109" s="47" t="s">
        <v>18</v>
      </c>
      <c r="C109" s="47" t="s">
        <v>15</v>
      </c>
      <c r="D109" s="47" t="s">
        <v>128</v>
      </c>
      <c r="E109" s="39">
        <f t="shared" si="4"/>
        <v>3.1000000000000227</v>
      </c>
      <c r="F109" s="41">
        <v>501.10000000000008</v>
      </c>
      <c r="G109" s="8"/>
      <c r="H109" s="6" t="s">
        <v>256</v>
      </c>
      <c r="I109" s="70"/>
      <c r="J109" s="70"/>
    </row>
    <row r="110" spans="1:10">
      <c r="A110" s="32">
        <f t="shared" si="3"/>
        <v>107</v>
      </c>
      <c r="B110" s="47" t="s">
        <v>129</v>
      </c>
      <c r="C110" s="47" t="s">
        <v>6</v>
      </c>
      <c r="D110" s="47" t="s">
        <v>130</v>
      </c>
      <c r="E110" s="39">
        <f t="shared" si="4"/>
        <v>9.8000000000000114</v>
      </c>
      <c r="F110" s="41">
        <v>510.90000000000009</v>
      </c>
      <c r="G110" s="8"/>
      <c r="H110" s="6"/>
      <c r="I110" s="70"/>
      <c r="J110" s="70"/>
    </row>
    <row r="111" spans="1:10">
      <c r="A111" s="32">
        <f t="shared" si="3"/>
        <v>108</v>
      </c>
      <c r="B111" s="47" t="s">
        <v>131</v>
      </c>
      <c r="C111" s="47" t="s">
        <v>8</v>
      </c>
      <c r="D111" s="47" t="s">
        <v>72</v>
      </c>
      <c r="E111" s="39">
        <f t="shared" si="4"/>
        <v>1.1999999999998181</v>
      </c>
      <c r="F111" s="41">
        <v>512.09999999999991</v>
      </c>
      <c r="G111" s="8"/>
      <c r="H111" s="6"/>
      <c r="I111" s="70"/>
      <c r="J111" s="70"/>
    </row>
    <row r="112" spans="1:10">
      <c r="A112" s="32">
        <f t="shared" si="3"/>
        <v>109</v>
      </c>
      <c r="B112" s="47" t="s">
        <v>107</v>
      </c>
      <c r="C112" s="47" t="s">
        <v>6</v>
      </c>
      <c r="D112" s="47" t="s">
        <v>72</v>
      </c>
      <c r="E112" s="39">
        <f t="shared" si="4"/>
        <v>0.60000000000002274</v>
      </c>
      <c r="F112" s="41">
        <v>512.69999999999993</v>
      </c>
      <c r="G112" s="8"/>
      <c r="H112" s="6"/>
      <c r="I112" s="70"/>
      <c r="J112" s="70"/>
    </row>
    <row r="113" spans="1:10">
      <c r="A113" s="32">
        <f t="shared" si="3"/>
        <v>110</v>
      </c>
      <c r="B113" s="47" t="s">
        <v>70</v>
      </c>
      <c r="C113" s="47" t="s">
        <v>6</v>
      </c>
      <c r="D113" s="47" t="s">
        <v>132</v>
      </c>
      <c r="E113" s="39">
        <f t="shared" si="4"/>
        <v>14.5</v>
      </c>
      <c r="F113" s="41">
        <v>527.19999999999993</v>
      </c>
      <c r="G113" s="8"/>
      <c r="H113" s="6" t="s">
        <v>222</v>
      </c>
      <c r="I113" s="70"/>
      <c r="J113" s="70"/>
    </row>
    <row r="114" spans="1:10">
      <c r="A114" s="32">
        <f t="shared" si="3"/>
        <v>111</v>
      </c>
      <c r="B114" s="47" t="s">
        <v>259</v>
      </c>
      <c r="C114" s="47" t="s">
        <v>6</v>
      </c>
      <c r="D114" s="47" t="s">
        <v>133</v>
      </c>
      <c r="E114" s="39">
        <f t="shared" si="4"/>
        <v>3</v>
      </c>
      <c r="F114" s="41">
        <v>530.19999999999993</v>
      </c>
      <c r="G114" s="8"/>
      <c r="H114" s="6" t="s">
        <v>223</v>
      </c>
      <c r="I114" s="70"/>
      <c r="J114" s="70"/>
    </row>
    <row r="115" spans="1:10" s="65" customFormat="1" ht="30">
      <c r="A115" s="63">
        <f t="shared" si="3"/>
        <v>112</v>
      </c>
      <c r="B115" s="51" t="s">
        <v>280</v>
      </c>
      <c r="C115" s="49" t="s">
        <v>9</v>
      </c>
      <c r="D115" s="49" t="s">
        <v>133</v>
      </c>
      <c r="E115" s="45">
        <f t="shared" si="4"/>
        <v>3.8000000000000682</v>
      </c>
      <c r="F115" s="46">
        <v>534</v>
      </c>
      <c r="G115" s="24"/>
      <c r="H115" s="59" t="s">
        <v>221</v>
      </c>
      <c r="I115" s="71"/>
      <c r="J115" s="71"/>
    </row>
    <row r="116" spans="1:10">
      <c r="A116" s="32">
        <f t="shared" si="3"/>
        <v>113</v>
      </c>
      <c r="B116" s="47" t="s">
        <v>101</v>
      </c>
      <c r="C116" s="47" t="s">
        <v>15</v>
      </c>
      <c r="D116" s="47" t="s">
        <v>206</v>
      </c>
      <c r="E116" s="39">
        <f t="shared" si="4"/>
        <v>1.2999999999999545</v>
      </c>
      <c r="F116" s="41">
        <v>535.29999999999995</v>
      </c>
      <c r="G116" s="8"/>
      <c r="H116" s="6"/>
      <c r="I116" s="70"/>
      <c r="J116" s="70"/>
    </row>
    <row r="117" spans="1:10">
      <c r="A117" s="32">
        <f t="shared" si="3"/>
        <v>114</v>
      </c>
      <c r="B117" s="47" t="s">
        <v>18</v>
      </c>
      <c r="C117" s="47" t="s">
        <v>208</v>
      </c>
      <c r="D117" s="47" t="s">
        <v>207</v>
      </c>
      <c r="E117" s="39">
        <f>F117-F116</f>
        <v>1.7999999999999545</v>
      </c>
      <c r="F117" s="41">
        <v>537.09999999999991</v>
      </c>
      <c r="G117" s="8"/>
      <c r="H117" s="6" t="s">
        <v>224</v>
      </c>
      <c r="I117" s="70"/>
      <c r="J117" s="70"/>
    </row>
    <row r="118" spans="1:10">
      <c r="A118" s="32">
        <f t="shared" si="3"/>
        <v>115</v>
      </c>
      <c r="B118" s="47" t="s">
        <v>260</v>
      </c>
      <c r="C118" s="47" t="s">
        <v>8</v>
      </c>
      <c r="D118" s="47" t="s">
        <v>134</v>
      </c>
      <c r="E118" s="39">
        <f>F118-F117</f>
        <v>8</v>
      </c>
      <c r="F118" s="41">
        <v>545.09999999999991</v>
      </c>
      <c r="G118" s="8"/>
      <c r="H118" s="6"/>
      <c r="I118" s="70"/>
      <c r="J118" s="70"/>
    </row>
    <row r="119" spans="1:10">
      <c r="A119" s="32">
        <f t="shared" si="3"/>
        <v>116</v>
      </c>
      <c r="B119" s="47" t="s">
        <v>40</v>
      </c>
      <c r="C119" s="47" t="s">
        <v>6</v>
      </c>
      <c r="D119" s="47" t="s">
        <v>135</v>
      </c>
      <c r="E119" s="39">
        <f t="shared" si="4"/>
        <v>0.80000000000006821</v>
      </c>
      <c r="F119" s="41">
        <v>545.9</v>
      </c>
      <c r="G119" s="8"/>
      <c r="H119" s="6" t="s">
        <v>225</v>
      </c>
      <c r="I119" s="70"/>
      <c r="J119" s="70"/>
    </row>
    <row r="120" spans="1:10">
      <c r="A120" s="32">
        <f t="shared" si="3"/>
        <v>117</v>
      </c>
      <c r="B120" s="47" t="s">
        <v>18</v>
      </c>
      <c r="C120" s="47" t="s">
        <v>8</v>
      </c>
      <c r="D120" s="47" t="s">
        <v>209</v>
      </c>
      <c r="E120" s="39">
        <f>F120-F119</f>
        <v>8.6999999999999318</v>
      </c>
      <c r="F120" s="41">
        <v>554.59999999999991</v>
      </c>
      <c r="G120" s="8"/>
      <c r="H120" s="6"/>
      <c r="I120" s="70"/>
      <c r="J120" s="70"/>
    </row>
    <row r="121" spans="1:10">
      <c r="A121" s="32">
        <f t="shared" si="3"/>
        <v>118</v>
      </c>
      <c r="B121" s="47" t="s">
        <v>136</v>
      </c>
      <c r="C121" s="47" t="s">
        <v>8</v>
      </c>
      <c r="D121" s="47" t="s">
        <v>257</v>
      </c>
      <c r="E121" s="39">
        <f t="shared" si="4"/>
        <v>0.5</v>
      </c>
      <c r="F121" s="41">
        <v>555.09999999999991</v>
      </c>
      <c r="G121" s="8"/>
      <c r="H121" s="6"/>
      <c r="I121" s="70"/>
      <c r="J121" s="70"/>
    </row>
    <row r="122" spans="1:10" s="65" customFormat="1" ht="30">
      <c r="A122" s="63">
        <f t="shared" si="3"/>
        <v>119</v>
      </c>
      <c r="B122" s="51" t="s">
        <v>279</v>
      </c>
      <c r="C122" s="49" t="s">
        <v>9</v>
      </c>
      <c r="D122" s="49" t="s">
        <v>137</v>
      </c>
      <c r="E122" s="45">
        <f t="shared" si="4"/>
        <v>0.80000000000006821</v>
      </c>
      <c r="F122" s="46">
        <v>555.9</v>
      </c>
      <c r="G122" s="24"/>
      <c r="H122" s="59" t="s">
        <v>210</v>
      </c>
      <c r="I122" s="71" t="s">
        <v>240</v>
      </c>
      <c r="J122" s="71" t="s">
        <v>241</v>
      </c>
    </row>
    <row r="123" spans="1:10">
      <c r="A123" s="32">
        <f t="shared" si="3"/>
        <v>120</v>
      </c>
      <c r="B123" s="47" t="s">
        <v>138</v>
      </c>
      <c r="C123" s="47" t="s">
        <v>8</v>
      </c>
      <c r="D123" s="47" t="s">
        <v>139</v>
      </c>
      <c r="E123" s="39">
        <f t="shared" si="4"/>
        <v>1.5</v>
      </c>
      <c r="F123" s="41">
        <v>557.4</v>
      </c>
      <c r="G123" s="8"/>
      <c r="H123" s="6" t="s">
        <v>226</v>
      </c>
      <c r="I123" s="70"/>
      <c r="J123" s="70"/>
    </row>
    <row r="124" spans="1:10">
      <c r="A124" s="32">
        <f t="shared" si="3"/>
        <v>121</v>
      </c>
      <c r="B124" s="47" t="s">
        <v>84</v>
      </c>
      <c r="C124" s="47" t="s">
        <v>6</v>
      </c>
      <c r="D124" s="47" t="s">
        <v>140</v>
      </c>
      <c r="E124" s="39">
        <f t="shared" si="4"/>
        <v>3.6999999999999318</v>
      </c>
      <c r="F124" s="41">
        <v>561.09999999999991</v>
      </c>
      <c r="G124" s="8"/>
      <c r="H124" s="6"/>
      <c r="I124" s="70"/>
      <c r="J124" s="70"/>
    </row>
    <row r="125" spans="1:10">
      <c r="A125" s="32">
        <f t="shared" si="3"/>
        <v>122</v>
      </c>
      <c r="B125" s="47" t="s">
        <v>141</v>
      </c>
      <c r="C125" s="47" t="s">
        <v>8</v>
      </c>
      <c r="D125" s="47" t="s">
        <v>140</v>
      </c>
      <c r="E125" s="39">
        <f t="shared" si="4"/>
        <v>2.8000000000000682</v>
      </c>
      <c r="F125" s="41">
        <v>563.9</v>
      </c>
      <c r="G125" s="8"/>
      <c r="H125" s="6"/>
      <c r="I125" s="70"/>
      <c r="J125" s="70"/>
    </row>
    <row r="126" spans="1:10">
      <c r="A126" s="32">
        <f t="shared" si="3"/>
        <v>123</v>
      </c>
      <c r="B126" s="47" t="s">
        <v>211</v>
      </c>
      <c r="C126" s="47" t="s">
        <v>8</v>
      </c>
      <c r="D126" s="47" t="s">
        <v>10</v>
      </c>
      <c r="E126" s="39">
        <f t="shared" si="4"/>
        <v>6.3999999999999773</v>
      </c>
      <c r="F126" s="41">
        <v>570.29999999999995</v>
      </c>
      <c r="G126" s="8"/>
      <c r="H126" s="6"/>
      <c r="I126" s="70"/>
      <c r="J126" s="70"/>
    </row>
    <row r="127" spans="1:10">
      <c r="A127" s="32">
        <f t="shared" si="3"/>
        <v>124</v>
      </c>
      <c r="B127" s="47" t="s">
        <v>212</v>
      </c>
      <c r="C127" s="47" t="s">
        <v>8</v>
      </c>
      <c r="D127" s="47" t="s">
        <v>213</v>
      </c>
      <c r="E127" s="39">
        <f t="shared" si="4"/>
        <v>0.79999999999995453</v>
      </c>
      <c r="F127" s="41">
        <v>571.09999999999991</v>
      </c>
      <c r="G127" s="8"/>
      <c r="H127" s="6" t="s">
        <v>214</v>
      </c>
      <c r="I127" s="70"/>
      <c r="J127" s="70"/>
    </row>
    <row r="128" spans="1:10">
      <c r="A128" s="32">
        <f t="shared" si="3"/>
        <v>125</v>
      </c>
      <c r="B128" s="47" t="s">
        <v>258</v>
      </c>
      <c r="C128" s="47" t="s">
        <v>6</v>
      </c>
      <c r="D128" s="47" t="s">
        <v>142</v>
      </c>
      <c r="E128" s="39">
        <f t="shared" si="4"/>
        <v>0.60000000000013642</v>
      </c>
      <c r="F128" s="41">
        <v>571.70000000000005</v>
      </c>
      <c r="G128" s="8"/>
      <c r="H128" s="6" t="s">
        <v>227</v>
      </c>
      <c r="I128" s="70"/>
      <c r="J128" s="70"/>
    </row>
    <row r="129" spans="1:10" ht="45">
      <c r="A129" s="63">
        <f t="shared" si="3"/>
        <v>126</v>
      </c>
      <c r="B129" s="51" t="s">
        <v>281</v>
      </c>
      <c r="C129" s="49" t="s">
        <v>6</v>
      </c>
      <c r="D129" s="49" t="s">
        <v>54</v>
      </c>
      <c r="E129" s="45">
        <f t="shared" si="4"/>
        <v>5.1999999999999318</v>
      </c>
      <c r="F129" s="46">
        <v>576.9</v>
      </c>
      <c r="G129" s="24"/>
      <c r="H129" s="59" t="s">
        <v>283</v>
      </c>
      <c r="I129" s="71"/>
      <c r="J129" s="71"/>
    </row>
    <row r="130" spans="1:10">
      <c r="A130" s="32">
        <f t="shared" si="3"/>
        <v>127</v>
      </c>
      <c r="B130" s="47" t="s">
        <v>47</v>
      </c>
      <c r="C130" s="47" t="s">
        <v>6</v>
      </c>
      <c r="D130" s="47" t="s">
        <v>52</v>
      </c>
      <c r="E130" s="39">
        <f t="shared" si="4"/>
        <v>5.1999999999999318</v>
      </c>
      <c r="F130" s="41">
        <v>582.09999999999991</v>
      </c>
      <c r="G130" s="8"/>
      <c r="H130" s="6"/>
      <c r="I130" s="70"/>
      <c r="J130" s="70"/>
    </row>
    <row r="131" spans="1:10">
      <c r="A131" s="32">
        <f t="shared" si="3"/>
        <v>128</v>
      </c>
      <c r="B131" s="47" t="s">
        <v>53</v>
      </c>
      <c r="C131" s="47" t="s">
        <v>15</v>
      </c>
      <c r="D131" s="47" t="s">
        <v>52</v>
      </c>
      <c r="E131" s="39">
        <f t="shared" si="4"/>
        <v>0.40000000000009095</v>
      </c>
      <c r="F131" s="41">
        <v>582.5</v>
      </c>
      <c r="G131" s="8"/>
      <c r="H131" s="9" t="s">
        <v>228</v>
      </c>
      <c r="I131" s="70"/>
      <c r="J131" s="70"/>
    </row>
    <row r="132" spans="1:10" ht="33.75">
      <c r="A132" s="32">
        <f t="shared" si="3"/>
        <v>129</v>
      </c>
      <c r="B132" s="47" t="s">
        <v>5</v>
      </c>
      <c r="C132" s="47" t="s">
        <v>59</v>
      </c>
      <c r="D132" s="47" t="s">
        <v>54</v>
      </c>
      <c r="E132" s="39">
        <f t="shared" si="4"/>
        <v>1</v>
      </c>
      <c r="F132" s="41">
        <v>583.5</v>
      </c>
      <c r="G132" s="8"/>
      <c r="H132" s="6" t="s">
        <v>60</v>
      </c>
      <c r="I132" s="70"/>
      <c r="J132" s="70"/>
    </row>
    <row r="133" spans="1:10">
      <c r="A133" s="32">
        <f t="shared" si="3"/>
        <v>130</v>
      </c>
      <c r="B133" s="47" t="s">
        <v>49</v>
      </c>
      <c r="C133" s="47" t="s">
        <v>15</v>
      </c>
      <c r="D133" s="47" t="s">
        <v>48</v>
      </c>
      <c r="E133" s="39">
        <f t="shared" si="4"/>
        <v>6.5</v>
      </c>
      <c r="F133" s="41">
        <v>590</v>
      </c>
      <c r="G133" s="8"/>
      <c r="H133" s="9" t="s">
        <v>50</v>
      </c>
      <c r="I133" s="70"/>
      <c r="J133" s="70"/>
    </row>
    <row r="134" spans="1:10">
      <c r="A134" s="32">
        <f t="shared" si="3"/>
        <v>131</v>
      </c>
      <c r="B134" s="47" t="s">
        <v>55</v>
      </c>
      <c r="C134" s="47" t="s">
        <v>6</v>
      </c>
      <c r="D134" s="47" t="s">
        <v>10</v>
      </c>
      <c r="E134" s="39">
        <f t="shared" si="4"/>
        <v>9.8999999999999773</v>
      </c>
      <c r="F134" s="41">
        <v>599.9</v>
      </c>
      <c r="G134" s="8"/>
      <c r="H134" s="9" t="s">
        <v>57</v>
      </c>
      <c r="I134" s="70"/>
      <c r="J134" s="70"/>
    </row>
    <row r="135" spans="1:10" ht="22.5">
      <c r="A135" s="32">
        <f t="shared" si="3"/>
        <v>132</v>
      </c>
      <c r="B135" s="47" t="s">
        <v>56</v>
      </c>
      <c r="C135" s="47" t="s">
        <v>15</v>
      </c>
      <c r="D135" s="47" t="s">
        <v>10</v>
      </c>
      <c r="E135" s="39">
        <f t="shared" si="4"/>
        <v>0.79999999999995453</v>
      </c>
      <c r="F135" s="41">
        <v>600.69999999999993</v>
      </c>
      <c r="G135" s="8"/>
      <c r="H135" s="6" t="s">
        <v>276</v>
      </c>
      <c r="I135" s="70"/>
      <c r="J135" s="70"/>
    </row>
    <row r="136" spans="1:10">
      <c r="A136" s="32">
        <f t="shared" si="3"/>
        <v>133</v>
      </c>
      <c r="B136" s="47" t="s">
        <v>39</v>
      </c>
      <c r="C136" s="47" t="s">
        <v>6</v>
      </c>
      <c r="D136" s="50" t="s">
        <v>10</v>
      </c>
      <c r="E136" s="39">
        <f t="shared" si="4"/>
        <v>1.6000000000000227</v>
      </c>
      <c r="F136" s="41">
        <v>602.29999999999995</v>
      </c>
      <c r="G136" s="8"/>
      <c r="H136" s="9"/>
      <c r="I136" s="70"/>
      <c r="J136" s="70"/>
    </row>
    <row r="137" spans="1:10">
      <c r="A137" s="32">
        <f t="shared" ref="A137:A139" si="5">A136+1</f>
        <v>134</v>
      </c>
      <c r="B137" s="47" t="s">
        <v>40</v>
      </c>
      <c r="C137" s="47" t="s">
        <v>6</v>
      </c>
      <c r="D137" s="50" t="s">
        <v>41</v>
      </c>
      <c r="E137" s="39">
        <f t="shared" si="4"/>
        <v>0.10000000000002274</v>
      </c>
      <c r="F137" s="41">
        <v>602.4</v>
      </c>
      <c r="G137" s="8"/>
      <c r="H137" s="9" t="s">
        <v>42</v>
      </c>
      <c r="I137" s="70"/>
      <c r="J137" s="70"/>
    </row>
    <row r="138" spans="1:10">
      <c r="A138" s="32">
        <f t="shared" si="5"/>
        <v>135</v>
      </c>
      <c r="B138" s="47" t="s">
        <v>18</v>
      </c>
      <c r="C138" s="47" t="s">
        <v>15</v>
      </c>
      <c r="D138" s="50" t="s">
        <v>41</v>
      </c>
      <c r="E138" s="39">
        <f t="shared" si="4"/>
        <v>0.10000000000002274</v>
      </c>
      <c r="F138" s="41">
        <v>602.5</v>
      </c>
      <c r="G138" s="8"/>
      <c r="H138" s="9" t="s">
        <v>58</v>
      </c>
      <c r="I138" s="70"/>
      <c r="J138" s="70"/>
    </row>
    <row r="139" spans="1:10" ht="30.75" thickBot="1">
      <c r="A139" s="63">
        <f t="shared" si="5"/>
        <v>136</v>
      </c>
      <c r="B139" s="52" t="s">
        <v>143</v>
      </c>
      <c r="C139" s="53" t="s">
        <v>43</v>
      </c>
      <c r="D139" s="53"/>
      <c r="E139" s="54">
        <f t="shared" si="4"/>
        <v>0.39999999999997726</v>
      </c>
      <c r="F139" s="55">
        <v>602.9</v>
      </c>
      <c r="G139" s="28"/>
      <c r="H139" s="29" t="s">
        <v>46</v>
      </c>
      <c r="I139" s="72" t="s">
        <v>239</v>
      </c>
      <c r="J139" s="72" t="s">
        <v>242</v>
      </c>
    </row>
    <row r="140" spans="1:10" s="15" customFormat="1">
      <c r="A140" s="31"/>
      <c r="B140" s="33"/>
      <c r="C140" s="33"/>
      <c r="D140" s="33"/>
      <c r="E140" s="34"/>
      <c r="F140" s="35"/>
      <c r="G140" s="7"/>
      <c r="H140" s="20"/>
      <c r="I140" s="73"/>
      <c r="J140" s="67"/>
    </row>
    <row r="141" spans="1:10" s="15" customFormat="1" ht="13.5">
      <c r="A141" s="76" t="s">
        <v>285</v>
      </c>
      <c r="B141" s="76"/>
      <c r="C141" s="76"/>
      <c r="E141" s="77"/>
      <c r="F141" s="74"/>
      <c r="G141" s="7"/>
      <c r="H141" s="20"/>
      <c r="I141" s="73"/>
      <c r="J141" s="67"/>
    </row>
    <row r="142" spans="1:10" ht="13.5">
      <c r="A142" s="76" t="s">
        <v>286</v>
      </c>
      <c r="B142" s="76"/>
      <c r="C142" s="76"/>
      <c r="D142" s="76"/>
      <c r="E142" s="77"/>
      <c r="F142" s="74"/>
    </row>
    <row r="143" spans="1:10" ht="13.5">
      <c r="A143" s="76"/>
      <c r="B143" s="76"/>
      <c r="C143" s="76"/>
      <c r="D143" s="76" t="s">
        <v>284</v>
      </c>
      <c r="E143" s="77"/>
      <c r="F143" s="74"/>
    </row>
    <row r="144" spans="1:10" ht="13.5">
      <c r="A144" s="74"/>
      <c r="B144" s="74"/>
      <c r="C144" s="74"/>
      <c r="D144" s="75"/>
      <c r="E144" s="74"/>
      <c r="F144" s="74"/>
    </row>
    <row r="145" spans="1:6" ht="13.5">
      <c r="A145" s="74"/>
      <c r="B145" s="74"/>
      <c r="C145" s="74"/>
      <c r="D145" s="74"/>
      <c r="E145" s="74"/>
      <c r="F145" s="74"/>
    </row>
    <row r="146" spans="1:6" ht="13.5">
      <c r="A146" s="74"/>
      <c r="B146" s="74"/>
      <c r="C146" s="74"/>
      <c r="D146" s="75"/>
      <c r="E146" s="74"/>
      <c r="F146" s="74"/>
    </row>
    <row r="147" spans="1:6" ht="13.5">
      <c r="A147" s="74"/>
      <c r="B147" s="74"/>
      <c r="C147" s="74"/>
      <c r="D147" s="74"/>
      <c r="E147" s="74"/>
      <c r="F147" s="74"/>
    </row>
    <row r="148" spans="1:6" ht="13.5">
      <c r="A148" s="74"/>
      <c r="B148" s="74"/>
      <c r="C148" s="74"/>
      <c r="D148" s="75"/>
      <c r="E148" s="74"/>
      <c r="F148" s="74"/>
    </row>
    <row r="149" spans="1:6" ht="13.5">
      <c r="A149" s="74"/>
      <c r="B149" s="74"/>
      <c r="C149" s="74"/>
      <c r="D149" s="74"/>
      <c r="E149" s="74"/>
      <c r="F149" s="74"/>
    </row>
    <row r="150" spans="1:6" ht="13.5">
      <c r="A150" s="74"/>
      <c r="B150" s="74"/>
      <c r="C150" s="74"/>
      <c r="D150" s="75"/>
      <c r="E150" s="74"/>
      <c r="F150" s="74"/>
    </row>
    <row r="163" spans="1:4" ht="15">
      <c r="A163" s="78" t="s">
        <v>287</v>
      </c>
      <c r="D163" s="78" t="s">
        <v>288</v>
      </c>
    </row>
    <row r="165" spans="1:4" ht="15">
      <c r="A165"/>
      <c r="D165"/>
    </row>
    <row r="197" spans="1:4" ht="15">
      <c r="A197" s="78" t="s">
        <v>289</v>
      </c>
      <c r="D197" s="78" t="s">
        <v>290</v>
      </c>
    </row>
  </sheetData>
  <mergeCells count="2">
    <mergeCell ref="I1:J1"/>
    <mergeCell ref="I2:J2"/>
  </mergeCells>
  <phoneticPr fontId="2"/>
  <printOptions horizontalCentered="1"/>
  <pageMargins left="3.937007874015748E-2" right="3.937007874015748E-2" top="0.15748031496062992" bottom="0.15748031496062992" header="0.31496062992125984" footer="0.31496062992125984"/>
  <pageSetup paperSize="9" scale="55" orientation="portrait" horizontalDpi="4294967293" verticalDpi="4294967293" r:id="rId1"/>
  <headerFooter alignWithMargins="0"/>
  <rowBreaks count="3" manualBreakCount="3">
    <brk id="72" max="16383" man="1"/>
    <brk id="139" max="9" man="1"/>
    <brk id="22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神戸600</vt:lpstr>
      <vt:lpstr>神戸600!Print_Area</vt:lpstr>
      <vt:lpstr>神戸600!Print_Titles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katayama</cp:lastModifiedBy>
  <cp:lastPrinted>2017-10-16T15:20:37Z</cp:lastPrinted>
  <dcterms:created xsi:type="dcterms:W3CDTF">2011-02-06T12:06:47Z</dcterms:created>
  <dcterms:modified xsi:type="dcterms:W3CDTF">2017-10-17T15:17:35Z</dcterms:modified>
</cp:coreProperties>
</file>