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isuke_katayama\Desktop\いろいろ\片山保管用\DOC\パーソナル\パーソナル\314長田300\"/>
    </mc:Choice>
  </mc:AlternateContent>
  <xr:revisionPtr revIDLastSave="0" documentId="13_ncr:1_{12C33D70-C27F-4650-8B52-3810B496F9F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神戸200" sheetId="10" r:id="rId1"/>
  </sheets>
  <definedNames>
    <definedName name="_xlnm.Print_Area" localSheetId="0">神戸200!$A$1:$J$80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5" i="10" l="1"/>
  <c r="A36" i="10" s="1"/>
  <c r="A37" i="10" s="1"/>
  <c r="E34" i="10"/>
  <c r="E35" i="10"/>
  <c r="E36" i="10"/>
  <c r="E37" i="10"/>
  <c r="F37" i="10"/>
  <c r="F36" i="10"/>
  <c r="F35" i="10"/>
  <c r="E19" i="10"/>
  <c r="E20" i="10"/>
  <c r="E21" i="10"/>
  <c r="F39" i="10"/>
  <c r="E16" i="10"/>
  <c r="E17" i="10"/>
  <c r="E18" i="10"/>
  <c r="F51" i="10"/>
  <c r="F50" i="10"/>
  <c r="F49" i="10"/>
  <c r="F48" i="10"/>
  <c r="F47" i="10"/>
  <c r="F46" i="10"/>
  <c r="F45" i="10"/>
  <c r="E22" i="10"/>
  <c r="E23" i="10"/>
  <c r="E24" i="10"/>
  <c r="E25" i="10"/>
  <c r="E26" i="10"/>
  <c r="E27" i="10"/>
  <c r="E28" i="10"/>
  <c r="E29" i="10"/>
  <c r="E30" i="10"/>
  <c r="E31" i="10"/>
  <c r="E32" i="10"/>
  <c r="F44" i="10"/>
  <c r="F43" i="10"/>
  <c r="F42" i="10"/>
  <c r="F41" i="10"/>
  <c r="F40" i="10"/>
  <c r="E40" i="10" s="1"/>
  <c r="F38" i="10"/>
  <c r="F34" i="10"/>
  <c r="F33" i="10"/>
  <c r="E33" i="10" s="1"/>
  <c r="E38" i="10" l="1"/>
  <c r="E41" i="10"/>
  <c r="E39" i="10"/>
  <c r="E44" i="10"/>
  <c r="E51" i="10"/>
  <c r="E42" i="10"/>
  <c r="E45" i="10"/>
  <c r="E43" i="10"/>
  <c r="E46" i="10"/>
  <c r="E48" i="10"/>
  <c r="E47" i="10"/>
  <c r="E50" i="10"/>
  <c r="E49" i="10"/>
  <c r="E13" i="10"/>
  <c r="E14" i="10"/>
  <c r="E15" i="10"/>
  <c r="A5" i="10"/>
  <c r="A6" i="10" s="1"/>
  <c r="A7" i="10" s="1"/>
  <c r="A8" i="10" s="1"/>
  <c r="A9" i="10" s="1"/>
  <c r="A10" i="10" s="1"/>
  <c r="A11" i="10" s="1"/>
  <c r="A12" i="10" s="1"/>
  <c r="E4" i="10"/>
  <c r="E5" i="10"/>
  <c r="E6" i="10"/>
  <c r="E7" i="10"/>
  <c r="E8" i="10"/>
  <c r="E9" i="10"/>
  <c r="E10" i="10"/>
  <c r="E11" i="10"/>
  <c r="E12" i="10"/>
  <c r="A13" i="10" l="1"/>
  <c r="A14" i="10" s="1"/>
  <c r="A15" i="10" s="1"/>
  <c r="A16" i="10" l="1"/>
  <c r="A17" i="10" s="1"/>
  <c r="A18" i="10" s="1"/>
  <c r="A19" i="10" l="1"/>
  <c r="A20" i="10" s="1"/>
  <c r="A21" i="10" s="1"/>
  <c r="A22" i="10" s="1"/>
  <c r="A23" i="10" s="1"/>
  <c r="A24" i="10" s="1"/>
  <c r="A25" i="10" l="1"/>
  <c r="A26" i="10" s="1"/>
  <c r="A27" i="10" s="1"/>
  <c r="A28" i="10" s="1"/>
  <c r="A29" i="10" s="1"/>
  <c r="A30" i="10" s="1"/>
  <c r="A31" i="10" s="1"/>
  <c r="A32" i="10" s="1"/>
  <c r="A33" i="10" s="1"/>
  <c r="A34" i="10" s="1"/>
  <c r="A38" i="10" l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</calcChain>
</file>

<file path=xl/sharedStrings.xml><?xml version="1.0" encoding="utf-8"?>
<sst xmlns="http://schemas.openxmlformats.org/spreadsheetml/2006/main" count="190" uniqueCount="121">
  <si>
    <t>ポイント</t>
    <phoneticPr fontId="2"/>
  </si>
  <si>
    <t>道路</t>
    <rPh sb="0" eb="2">
      <t>ドウロ</t>
    </rPh>
    <phoneticPr fontId="2"/>
  </si>
  <si>
    <t>区間</t>
    <rPh sb="0" eb="2">
      <t>クカン</t>
    </rPh>
    <phoneticPr fontId="2"/>
  </si>
  <si>
    <t>合計</t>
    <rPh sb="0" eb="2">
      <t>ゴウケイ</t>
    </rPh>
    <phoneticPr fontId="2"/>
  </si>
  <si>
    <t>備考</t>
    <rPh sb="0" eb="2">
      <t>ビコウ</t>
    </rPh>
    <phoneticPr fontId="2"/>
  </si>
  <si>
    <t>市道</t>
    <rPh sb="0" eb="2">
      <t>シドウ</t>
    </rPh>
    <phoneticPr fontId="2"/>
  </si>
  <si>
    <t>右折</t>
    <rPh sb="0" eb="2">
      <t>ウセツ</t>
    </rPh>
    <phoneticPr fontId="2"/>
  </si>
  <si>
    <t>左折</t>
    <rPh sb="0" eb="2">
      <t>サセツ</t>
    </rPh>
    <phoneticPr fontId="2"/>
  </si>
  <si>
    <t>国道312号</t>
    <rPh sb="0" eb="2">
      <t>コクドウ</t>
    </rPh>
    <rPh sb="5" eb="6">
      <t>ゴウ</t>
    </rPh>
    <phoneticPr fontId="2"/>
  </si>
  <si>
    <t>県道22号</t>
    <rPh sb="0" eb="2">
      <t>ケンドウ</t>
    </rPh>
    <rPh sb="4" eb="5">
      <t>ゴウ</t>
    </rPh>
    <phoneticPr fontId="2"/>
  </si>
  <si>
    <t>乗越　S</t>
    <rPh sb="0" eb="1">
      <t>ノ</t>
    </rPh>
    <rPh sb="1" eb="2">
      <t>コシ</t>
    </rPh>
    <phoneticPr fontId="2"/>
  </si>
  <si>
    <t>県道23号</t>
    <rPh sb="0" eb="2">
      <t>ケンドウ</t>
    </rPh>
    <rPh sb="4" eb="5">
      <t>ゴウ</t>
    </rPh>
    <phoneticPr fontId="2"/>
  </si>
  <si>
    <t>板宿商店街南　S</t>
    <rPh sb="0" eb="1">
      <t>イタ</t>
    </rPh>
    <rPh sb="1" eb="2">
      <t>ヤド</t>
    </rPh>
    <rPh sb="2" eb="5">
      <t>ショウテンガイ</t>
    </rPh>
    <rPh sb="5" eb="6">
      <t>ミナミ</t>
    </rPh>
    <phoneticPr fontId="2"/>
  </si>
  <si>
    <t>市道（板宿本通）</t>
    <rPh sb="0" eb="2">
      <t>シドウ</t>
    </rPh>
    <rPh sb="3" eb="4">
      <t>イタ</t>
    </rPh>
    <rPh sb="4" eb="5">
      <t>ヤド</t>
    </rPh>
    <rPh sb="5" eb="7">
      <t>ホントオリ</t>
    </rPh>
    <phoneticPr fontId="2"/>
  </si>
  <si>
    <t>田尻　S</t>
    <rPh sb="0" eb="2">
      <t>タジリ</t>
    </rPh>
    <phoneticPr fontId="2"/>
  </si>
  <si>
    <t>加西中野　S</t>
    <rPh sb="0" eb="2">
      <t>カサイ</t>
    </rPh>
    <rPh sb="2" eb="4">
      <t>ナカノ</t>
    </rPh>
    <phoneticPr fontId="2"/>
  </si>
  <si>
    <t>スタジアム前　S</t>
    <rPh sb="5" eb="6">
      <t>マエ</t>
    </rPh>
    <phoneticPr fontId="1"/>
  </si>
  <si>
    <t>市道（高松線）</t>
    <rPh sb="0" eb="2">
      <t>シドウ</t>
    </rPh>
    <rPh sb="3" eb="6">
      <t>タカマツセン</t>
    </rPh>
    <phoneticPr fontId="2"/>
  </si>
  <si>
    <t>スタート　公園を出て右方向へ進む</t>
    <rPh sb="5" eb="7">
      <t>コウエン</t>
    </rPh>
    <rPh sb="8" eb="9">
      <t>デ</t>
    </rPh>
    <rPh sb="10" eb="11">
      <t>ミギ</t>
    </rPh>
    <rPh sb="11" eb="13">
      <t>ホウコウ</t>
    </rPh>
    <rPh sb="14" eb="15">
      <t>スス</t>
    </rPh>
    <phoneticPr fontId="1"/>
  </si>
  <si>
    <t>市道（駒ケ林南線→若林線）</t>
    <rPh sb="0" eb="2">
      <t>シドウ</t>
    </rPh>
    <rPh sb="3" eb="4">
      <t>コマ</t>
    </rPh>
    <rPh sb="5" eb="6">
      <t>ハヤシ</t>
    </rPh>
    <rPh sb="6" eb="8">
      <t>ミナミセン</t>
    </rPh>
    <rPh sb="9" eb="12">
      <t>ワカバヤシセン</t>
    </rPh>
    <phoneticPr fontId="2"/>
  </si>
  <si>
    <t>この先信号多いので気を付けること</t>
    <rPh sb="2" eb="3">
      <t>サキ</t>
    </rPh>
    <rPh sb="3" eb="5">
      <t>シンゴウ</t>
    </rPh>
    <rPh sb="5" eb="6">
      <t>オオ</t>
    </rPh>
    <rPh sb="9" eb="10">
      <t>キ</t>
    </rPh>
    <rPh sb="11" eb="12">
      <t>ツ</t>
    </rPh>
    <phoneticPr fontId="2"/>
  </si>
  <si>
    <t>ここから緩やかな上りですが、路肩が狭いので注意！！</t>
    <rPh sb="8" eb="9">
      <t>ノボ</t>
    </rPh>
    <phoneticPr fontId="2"/>
  </si>
  <si>
    <t>乗越　S</t>
    <rPh sb="0" eb="1">
      <t>ノ</t>
    </rPh>
    <rPh sb="1" eb="2">
      <t>コ</t>
    </rPh>
    <phoneticPr fontId="2"/>
  </si>
  <si>
    <t>T字路　S</t>
    <rPh sb="1" eb="3">
      <t>ジロ</t>
    </rPh>
    <phoneticPr fontId="2"/>
  </si>
  <si>
    <t>県道22号→県道16号</t>
    <rPh sb="0" eb="2">
      <t>ケンドウ</t>
    </rPh>
    <rPh sb="4" eb="5">
      <t>ゴウ</t>
    </rPh>
    <rPh sb="6" eb="8">
      <t>ケンドウ</t>
    </rPh>
    <rPh sb="10" eb="11">
      <t>ゴウ</t>
    </rPh>
    <phoneticPr fontId="2"/>
  </si>
  <si>
    <t>布施畑西　S</t>
    <rPh sb="0" eb="3">
      <t>フセハタ</t>
    </rPh>
    <rPh sb="3" eb="4">
      <t>ニシ</t>
    </rPh>
    <phoneticPr fontId="2"/>
  </si>
  <si>
    <t>県道16号→県道65号</t>
    <rPh sb="0" eb="2">
      <t>ケンドウ</t>
    </rPh>
    <rPh sb="4" eb="5">
      <t>ゴウ</t>
    </rPh>
    <rPh sb="6" eb="8">
      <t>ケンドウ</t>
    </rPh>
    <rPh sb="10" eb="11">
      <t>ゴウ</t>
    </rPh>
    <phoneticPr fontId="2"/>
  </si>
  <si>
    <t>この先緩やかなアップダウンですが結構ペースあがります</t>
    <rPh sb="2" eb="3">
      <t>サキ</t>
    </rPh>
    <rPh sb="3" eb="4">
      <t>ユル</t>
    </rPh>
    <rPh sb="16" eb="18">
      <t>ケッコウ</t>
    </rPh>
    <phoneticPr fontId="2"/>
  </si>
  <si>
    <t>国道175号</t>
    <rPh sb="0" eb="2">
      <t>コクドウ</t>
    </rPh>
    <rPh sb="5" eb="6">
      <t>ゴウ</t>
    </rPh>
    <phoneticPr fontId="2"/>
  </si>
  <si>
    <t>神出町北　S</t>
    <rPh sb="0" eb="1">
      <t>カミ</t>
    </rPh>
    <rPh sb="1" eb="2">
      <t>デ</t>
    </rPh>
    <rPh sb="2" eb="3">
      <t>マチ</t>
    </rPh>
    <rPh sb="3" eb="4">
      <t>キタ</t>
    </rPh>
    <phoneticPr fontId="2"/>
  </si>
  <si>
    <t>県道65号</t>
    <rPh sb="0" eb="2">
      <t>ケンドウ</t>
    </rPh>
    <rPh sb="4" eb="5">
      <t>ゴウ</t>
    </rPh>
    <phoneticPr fontId="2"/>
  </si>
  <si>
    <t>この先ため池や田んぼがいっぱいあります</t>
    <rPh sb="2" eb="3">
      <t>サキ</t>
    </rPh>
    <rPh sb="5" eb="6">
      <t>イケ</t>
    </rPh>
    <rPh sb="7" eb="8">
      <t>タ</t>
    </rPh>
    <phoneticPr fontId="2"/>
  </si>
  <si>
    <t>五軒屋　S</t>
    <rPh sb="0" eb="1">
      <t>ゴ</t>
    </rPh>
    <rPh sb="1" eb="2">
      <t>ケン</t>
    </rPh>
    <rPh sb="2" eb="3">
      <t>ヤ</t>
    </rPh>
    <phoneticPr fontId="2"/>
  </si>
  <si>
    <t>この先道なりにひたすら直進</t>
    <rPh sb="2" eb="3">
      <t>サキ</t>
    </rPh>
    <rPh sb="3" eb="4">
      <t>ミチ</t>
    </rPh>
    <rPh sb="11" eb="13">
      <t>チョクシン</t>
    </rPh>
    <phoneticPr fontId="2"/>
  </si>
  <si>
    <t>（集合地点）</t>
    <rPh sb="1" eb="3">
      <t>シュウゴウ</t>
    </rPh>
    <rPh sb="3" eb="5">
      <t>チテン</t>
    </rPh>
    <phoneticPr fontId="2"/>
  </si>
  <si>
    <t>御崎公園</t>
    <rPh sb="0" eb="2">
      <t>ミサキ</t>
    </rPh>
    <rPh sb="2" eb="4">
      <t>コウエン</t>
    </rPh>
    <phoneticPr fontId="2"/>
  </si>
  <si>
    <t>6:00～6:30</t>
    <phoneticPr fontId="2"/>
  </si>
  <si>
    <t>6:30～7:00</t>
    <phoneticPr fontId="2"/>
  </si>
  <si>
    <t>交通量多いので注意</t>
    <rPh sb="0" eb="3">
      <t>コウツウリョウ</t>
    </rPh>
    <rPh sb="3" eb="4">
      <t>オオ</t>
    </rPh>
    <rPh sb="7" eb="9">
      <t>チュウイ</t>
    </rPh>
    <phoneticPr fontId="2"/>
  </si>
  <si>
    <t>ノエビアスタジアム北東にある御崎公園集合 東屋があります</t>
    <rPh sb="9" eb="11">
      <t>ホクトウ</t>
    </rPh>
    <rPh sb="14" eb="18">
      <t>ミサキコウエン</t>
    </rPh>
    <rPh sb="18" eb="20">
      <t>シュウゴウ</t>
    </rPh>
    <rPh sb="21" eb="23">
      <t>アズマヤ</t>
    </rPh>
    <phoneticPr fontId="2"/>
  </si>
  <si>
    <t>長田港北　S</t>
    <rPh sb="0" eb="2">
      <t>ナガタ</t>
    </rPh>
    <rPh sb="2" eb="3">
      <t>ミナト</t>
    </rPh>
    <rPh sb="3" eb="4">
      <t>キタ</t>
    </rPh>
    <phoneticPr fontId="2"/>
  </si>
  <si>
    <t>┤字路</t>
  </si>
  <si>
    <t>ゴール　ロッケン</t>
    <phoneticPr fontId="2"/>
  </si>
  <si>
    <t>お疲れさまでした！！ゴール受付を行ってください。</t>
    <rPh sb="1" eb="2">
      <t>ツカ</t>
    </rPh>
    <rPh sb="13" eb="15">
      <t>ウケツケ</t>
    </rPh>
    <rPh sb="16" eb="17">
      <t>オコナ</t>
    </rPh>
    <phoneticPr fontId="2"/>
  </si>
  <si>
    <t>長田港北 S</t>
    <rPh sb="0" eb="2">
      <t>ナガタ</t>
    </rPh>
    <rPh sb="2" eb="3">
      <t>ミナト</t>
    </rPh>
    <rPh sb="3" eb="4">
      <t>キタ</t>
    </rPh>
    <phoneticPr fontId="2"/>
  </si>
  <si>
    <t>レンタルスペース　ロッケン</t>
    <phoneticPr fontId="2"/>
  </si>
  <si>
    <t>西山　S</t>
    <rPh sb="0" eb="2">
      <t>ニシヤマ</t>
    </rPh>
    <phoneticPr fontId="2"/>
  </si>
  <si>
    <t>県道79号</t>
    <rPh sb="0" eb="2">
      <t>ケンドウ</t>
    </rPh>
    <rPh sb="4" eb="5">
      <t>ゴウ</t>
    </rPh>
    <phoneticPr fontId="2"/>
  </si>
  <si>
    <t>右折後快走路。</t>
    <rPh sb="0" eb="3">
      <t>ウセツゴ</t>
    </rPh>
    <rPh sb="3" eb="6">
      <t>カイソウロ</t>
    </rPh>
    <phoneticPr fontId="2"/>
  </si>
  <si>
    <t>桑原田　S</t>
    <rPh sb="0" eb="3">
      <t>クワハラタ</t>
    </rPh>
    <phoneticPr fontId="2"/>
  </si>
  <si>
    <t>県道372号→県道23号</t>
    <rPh sb="0" eb="2">
      <t>ケンドウ</t>
    </rPh>
    <rPh sb="5" eb="6">
      <t>ゴウ</t>
    </rPh>
    <rPh sb="7" eb="9">
      <t>ケンドウ</t>
    </rPh>
    <rPh sb="11" eb="12">
      <t>ゴウ</t>
    </rPh>
    <phoneticPr fontId="2"/>
  </si>
  <si>
    <t>西高室　S</t>
    <rPh sb="0" eb="3">
      <t>ニシタカムロ</t>
    </rPh>
    <phoneticPr fontId="2"/>
  </si>
  <si>
    <t>道なり直進</t>
    <rPh sb="0" eb="1">
      <t>ミチ</t>
    </rPh>
    <rPh sb="3" eb="5">
      <t>チョクシン</t>
    </rPh>
    <phoneticPr fontId="2"/>
  </si>
  <si>
    <t>気を付けて通過すること</t>
    <rPh sb="0" eb="1">
      <t>キ</t>
    </rPh>
    <rPh sb="2" eb="3">
      <t>ツ</t>
    </rPh>
    <rPh sb="5" eb="7">
      <t>ツウカ</t>
    </rPh>
    <phoneticPr fontId="2"/>
  </si>
  <si>
    <t>県道312号</t>
    <rPh sb="0" eb="2">
      <t>ケンドウ</t>
    </rPh>
    <rPh sb="5" eb="6">
      <t>ゴウ</t>
    </rPh>
    <phoneticPr fontId="2"/>
  </si>
  <si>
    <t>十字路S</t>
  </si>
  <si>
    <t>左折</t>
  </si>
  <si>
    <t>市道</t>
  </si>
  <si>
    <t>十字路</t>
  </si>
  <si>
    <t>右折</t>
  </si>
  <si>
    <t>県道104</t>
  </si>
  <si>
    <t>通過チェック①JR竹田駅</t>
  </si>
  <si>
    <t>直進</t>
  </si>
  <si>
    <t>変形十字路S</t>
  </si>
  <si>
    <t>T字路</t>
  </si>
  <si>
    <t>┣字路</t>
  </si>
  <si>
    <t>寺谷S</t>
  </si>
  <si>
    <t>上小田北　S</t>
  </si>
  <si>
    <t>国道312号</t>
  </si>
  <si>
    <t>土居西　S</t>
  </si>
  <si>
    <t>国道312号→県道3号</t>
  </si>
  <si>
    <t xml:space="preserve"> ┤字路</t>
  </si>
  <si>
    <t>左折してすぐ右折</t>
  </si>
  <si>
    <t>県道9号</t>
  </si>
  <si>
    <t>PC2 城崎温泉駅</t>
  </si>
  <si>
    <t>来た道戻る</t>
  </si>
  <si>
    <t>県道104号→県道２号</t>
    <rPh sb="5" eb="6">
      <t>ゴウ</t>
    </rPh>
    <rPh sb="10" eb="11">
      <t>ゴウ</t>
    </rPh>
    <phoneticPr fontId="2"/>
  </si>
  <si>
    <t>県道104号</t>
    <rPh sb="5" eb="6">
      <t>ゴウ</t>
    </rPh>
    <phoneticPr fontId="2"/>
  </si>
  <si>
    <t>県道3号→国道312号→国道482号
→丸山リバーサイドライン</t>
    <rPh sb="12" eb="14">
      <t>コクドウ</t>
    </rPh>
    <rPh sb="17" eb="18">
      <t>ゴウ</t>
    </rPh>
    <rPh sb="20" eb="22">
      <t>マルヤマ</t>
    </rPh>
    <phoneticPr fontId="2"/>
  </si>
  <si>
    <t>赤崎　S</t>
    <rPh sb="0" eb="2">
      <t>アカザキ</t>
    </rPh>
    <phoneticPr fontId="2"/>
  </si>
  <si>
    <t>JR竹田駅をバックに自転車の写真を撮ること。</t>
    <rPh sb="2" eb="5">
      <t>タケダエキ</t>
    </rPh>
    <rPh sb="10" eb="13">
      <t>ジテンシャ</t>
    </rPh>
    <rPh sb="14" eb="16">
      <t>シャシン</t>
    </rPh>
    <rPh sb="17" eb="18">
      <t>ト</t>
    </rPh>
    <phoneticPr fontId="2"/>
  </si>
  <si>
    <t>県道２３号</t>
    <rPh sb="0" eb="2">
      <t>ケンドウ</t>
    </rPh>
    <rPh sb="4" eb="5">
      <t>ゴウ</t>
    </rPh>
    <phoneticPr fontId="2"/>
  </si>
  <si>
    <t>県道２３号→県道372号</t>
    <rPh sb="0" eb="2">
      <t>ケンドウ</t>
    </rPh>
    <rPh sb="4" eb="5">
      <t>ゴウ</t>
    </rPh>
    <rPh sb="6" eb="8">
      <t>ケンドウ</t>
    </rPh>
    <rPh sb="11" eb="12">
      <t>ゴウ</t>
    </rPh>
    <phoneticPr fontId="2"/>
  </si>
  <si>
    <t>県道７９号</t>
    <rPh sb="0" eb="2">
      <t>ケンドウ</t>
    </rPh>
    <rPh sb="4" eb="5">
      <t>ゴウ</t>
    </rPh>
    <phoneticPr fontId="2"/>
  </si>
  <si>
    <t>県道６５号</t>
    <rPh sb="0" eb="2">
      <t>ケンドウ</t>
    </rPh>
    <rPh sb="4" eb="5">
      <t>ゴウ</t>
    </rPh>
    <phoneticPr fontId="2"/>
  </si>
  <si>
    <t>県道65号→県道16号</t>
    <rPh sb="0" eb="2">
      <t>ケンドウ</t>
    </rPh>
    <rPh sb="4" eb="5">
      <t>ゴウ</t>
    </rPh>
    <rPh sb="6" eb="8">
      <t>ケンドウ</t>
    </rPh>
    <rPh sb="10" eb="11">
      <t>ゴウ</t>
    </rPh>
    <phoneticPr fontId="2"/>
  </si>
  <si>
    <t xml:space="preserve"> ┤字路 S</t>
    <phoneticPr fontId="2"/>
  </si>
  <si>
    <t>もう何も考えずひたすらまっすぐ走るのみ。生野峠あたりは寒いので頑張れ！！</t>
    <rPh sb="2" eb="3">
      <t>ナニ</t>
    </rPh>
    <rPh sb="4" eb="5">
      <t>カンガ</t>
    </rPh>
    <rPh sb="15" eb="16">
      <t>ハシ</t>
    </rPh>
    <rPh sb="20" eb="23">
      <t>イクノトウゲ</t>
    </rPh>
    <rPh sb="27" eb="28">
      <t>サム</t>
    </rPh>
    <rPh sb="31" eb="33">
      <t>ガンバ</t>
    </rPh>
    <phoneticPr fontId="2"/>
  </si>
  <si>
    <t>JR城崎駅をバックに自転車の写真を撮ること。写真のプロパティ時刻を
通過証明とします。せっかくなんでうまいもの食べてお風呂に入ろう！！</t>
    <rPh sb="2" eb="5">
      <t>キノサキエキ</t>
    </rPh>
    <rPh sb="10" eb="13">
      <t>ジテンシャ</t>
    </rPh>
    <rPh sb="14" eb="16">
      <t>シャシン</t>
    </rPh>
    <rPh sb="17" eb="18">
      <t>ト</t>
    </rPh>
    <rPh sb="22" eb="24">
      <t>シャシン</t>
    </rPh>
    <rPh sb="30" eb="32">
      <t>ジコク</t>
    </rPh>
    <rPh sb="34" eb="38">
      <t>ツウカショウメイ</t>
    </rPh>
    <rPh sb="55" eb="56">
      <t>タ</t>
    </rPh>
    <rPh sb="59" eb="61">
      <t>フロ</t>
    </rPh>
    <rPh sb="62" eb="63">
      <t>ハイ</t>
    </rPh>
    <phoneticPr fontId="2"/>
  </si>
  <si>
    <t>ここからはノエスタブルべの定番帰路ルートですね。</t>
    <rPh sb="13" eb="15">
      <t>テイバン</t>
    </rPh>
    <rPh sb="15" eb="17">
      <t>キロ</t>
    </rPh>
    <phoneticPr fontId="2"/>
  </si>
  <si>
    <t>個々からは市街地走行。気を付けて走ってください。</t>
    <rPh sb="0" eb="8">
      <t>ココカラハシガイチ</t>
    </rPh>
    <rPh sb="8" eb="10">
      <t>ソウコウ</t>
    </rPh>
    <rPh sb="11" eb="12">
      <t>キ</t>
    </rPh>
    <rPh sb="13" eb="14">
      <t>ツ</t>
    </rPh>
    <rPh sb="16" eb="17">
      <t>ハシ</t>
    </rPh>
    <phoneticPr fontId="2"/>
  </si>
  <si>
    <t>アンダーパスをくぐっていきます。</t>
    <phoneticPr fontId="2"/>
  </si>
  <si>
    <t>ここから北上すれば城崎ですが、まあルート通り走ってください。</t>
    <rPh sb="4" eb="6">
      <t>ホクジョウ</t>
    </rPh>
    <rPh sb="9" eb="11">
      <t>キノサキ</t>
    </rPh>
    <rPh sb="20" eb="21">
      <t>ドオ</t>
    </rPh>
    <rPh sb="22" eb="23">
      <t>ハシ</t>
    </rPh>
    <phoneticPr fontId="2"/>
  </si>
  <si>
    <t>直感的に走れるように往路と道を変えてます。</t>
    <rPh sb="0" eb="3">
      <t>チョッカンテキ</t>
    </rPh>
    <rPh sb="4" eb="5">
      <t>ハシ</t>
    </rPh>
    <rPh sb="10" eb="12">
      <t>オウロ</t>
    </rPh>
    <rPh sb="13" eb="14">
      <t>ミチ</t>
    </rPh>
    <rPh sb="15" eb="16">
      <t>カ</t>
    </rPh>
    <phoneticPr fontId="2"/>
  </si>
  <si>
    <t>PC1　北条駅</t>
    <rPh sb="4" eb="7">
      <t>ホウジョウエキ</t>
    </rPh>
    <phoneticPr fontId="2"/>
  </si>
  <si>
    <t>直進</t>
    <phoneticPr fontId="2"/>
  </si>
  <si>
    <t>左側。北条駅をバックに自転車の写真を撮ること</t>
    <rPh sb="0" eb="2">
      <t>ヒダリガワ</t>
    </rPh>
    <rPh sb="3" eb="6">
      <t>ホウジョウエキ</t>
    </rPh>
    <rPh sb="11" eb="14">
      <t>ジテンシャ</t>
    </rPh>
    <rPh sb="15" eb="17">
      <t>シャシン</t>
    </rPh>
    <rPh sb="18" eb="19">
      <t>ト</t>
    </rPh>
    <phoneticPr fontId="2"/>
  </si>
  <si>
    <t>PC3　北条駅</t>
    <rPh sb="4" eb="7">
      <t>ホウジョウエキ</t>
    </rPh>
    <phoneticPr fontId="2"/>
  </si>
  <si>
    <t>右側。北条駅をバックに自転車の写真を撮ること。ちょうど交差点があるので交差点を渡るようにしてください。</t>
    <rPh sb="0" eb="2">
      <t>ミギガワ</t>
    </rPh>
    <rPh sb="3" eb="6">
      <t>ホウジョウエキ</t>
    </rPh>
    <rPh sb="11" eb="14">
      <t>ジテンシャ</t>
    </rPh>
    <rPh sb="15" eb="17">
      <t>シャシン</t>
    </rPh>
    <rPh sb="18" eb="19">
      <t>ト</t>
    </rPh>
    <rPh sb="27" eb="30">
      <t>コウサテン</t>
    </rPh>
    <rPh sb="35" eb="38">
      <t>コウサテン</t>
    </rPh>
    <rPh sb="39" eb="40">
      <t>ワタ</t>
    </rPh>
    <phoneticPr fontId="2"/>
  </si>
  <si>
    <t>PC1&amp;PC3</t>
    <phoneticPr fontId="2"/>
  </si>
  <si>
    <t>北条駅</t>
    <rPh sb="0" eb="3">
      <t>ホウジョウエキ</t>
    </rPh>
    <phoneticPr fontId="2"/>
  </si>
  <si>
    <t>通過チェック①</t>
    <rPh sb="0" eb="2">
      <t>ツウカ</t>
    </rPh>
    <phoneticPr fontId="2"/>
  </si>
  <si>
    <t>竹田駅</t>
    <rPh sb="0" eb="3">
      <t>タケダエキ</t>
    </rPh>
    <phoneticPr fontId="2"/>
  </si>
  <si>
    <t>PC2 城崎温泉駅</t>
    <rPh sb="4" eb="6">
      <t>キノサキ</t>
    </rPh>
    <rPh sb="6" eb="8">
      <t>オンセン</t>
    </rPh>
    <rPh sb="8" eb="9">
      <t>エキ</t>
    </rPh>
    <phoneticPr fontId="2"/>
  </si>
  <si>
    <t>BRM314近畿300km神戸</t>
    <phoneticPr fontId="2"/>
  </si>
  <si>
    <t>10:30～16:12</t>
    <phoneticPr fontId="2"/>
  </si>
  <si>
    <t>13:25～22:36</t>
    <phoneticPr fontId="2"/>
  </si>
  <si>
    <t xml:space="preserve"> 15:00～15）02:00</t>
    <phoneticPr fontId="2"/>
  </si>
  <si>
    <t>07:42～09:54</t>
    <phoneticPr fontId="2"/>
  </si>
  <si>
    <t>08:12～10:24</t>
    <phoneticPr fontId="2"/>
  </si>
  <si>
    <t>11:00～16:42</t>
    <phoneticPr fontId="2"/>
  </si>
  <si>
    <t>13:55～23:06</t>
    <phoneticPr fontId="2"/>
  </si>
  <si>
    <t xml:space="preserve"> 15:30～15）02:30</t>
    <phoneticPr fontId="2"/>
  </si>
  <si>
    <t>ＰＣ開閉時間（6時）</t>
    <rPh sb="2" eb="3">
      <t>ヒラ</t>
    </rPh>
    <rPh sb="3" eb="4">
      <t>ト</t>
    </rPh>
    <rPh sb="4" eb="6">
      <t>ジカン</t>
    </rPh>
    <rPh sb="8" eb="9">
      <t>ジ</t>
    </rPh>
    <phoneticPr fontId="2"/>
  </si>
  <si>
    <t>ＰＣ開閉時間（6時30分）</t>
    <rPh sb="2" eb="3">
      <t>ヒラ</t>
    </rPh>
    <rPh sb="3" eb="4">
      <t>ト</t>
    </rPh>
    <rPh sb="4" eb="6">
      <t>ジカン</t>
    </rPh>
    <rPh sb="8" eb="9">
      <t>ジ</t>
    </rPh>
    <rPh sb="11" eb="12">
      <t>フン</t>
    </rPh>
    <phoneticPr fontId="2"/>
  </si>
  <si>
    <t>辻川　S</t>
    <rPh sb="0" eb="2">
      <t>ツジカワ</t>
    </rPh>
    <phoneticPr fontId="2"/>
  </si>
  <si>
    <t>井ノ口　S</t>
    <rPh sb="0" eb="1">
      <t>イ</t>
    </rPh>
    <rPh sb="2" eb="3">
      <t>グチ</t>
    </rPh>
    <phoneticPr fontId="2"/>
  </si>
  <si>
    <t>国道312号をひたすら北上。道中生野峠へはだらだらと上りますが、概ね快走路。</t>
    <rPh sb="0" eb="2">
      <t>コクドウ</t>
    </rPh>
    <rPh sb="5" eb="6">
      <t>ゴウ</t>
    </rPh>
    <rPh sb="11" eb="13">
      <t>ホクジョウ</t>
    </rPh>
    <rPh sb="14" eb="16">
      <t>ドウチュウ</t>
    </rPh>
    <rPh sb="16" eb="19">
      <t>イクノトウゲ</t>
    </rPh>
    <rPh sb="26" eb="27">
      <t>ノボ</t>
    </rPh>
    <rPh sb="32" eb="33">
      <t>オオム</t>
    </rPh>
    <rPh sb="34" eb="37">
      <t>カイソウロ</t>
    </rPh>
    <phoneticPr fontId="2"/>
  </si>
  <si>
    <t>道なり左折</t>
    <rPh sb="0" eb="1">
      <t>ミチ</t>
    </rPh>
    <rPh sb="3" eb="5">
      <t>サセツ</t>
    </rPh>
    <phoneticPr fontId="2"/>
  </si>
  <si>
    <t>国道312号→県道２号→
県道１０４号→国道312号</t>
    <rPh sb="0" eb="2">
      <t>コクドウ</t>
    </rPh>
    <rPh sb="5" eb="6">
      <t>ゴウ</t>
    </rPh>
    <rPh sb="7" eb="9">
      <t>ケンドウ</t>
    </rPh>
    <rPh sb="10" eb="11">
      <t>ゴウ</t>
    </rPh>
    <rPh sb="13" eb="15">
      <t>ケンドウ</t>
    </rPh>
    <rPh sb="18" eb="19">
      <t>ゴウ</t>
    </rPh>
    <rPh sb="20" eb="22">
      <t>コクドウ</t>
    </rPh>
    <rPh sb="25" eb="26">
      <t>ゴウ</t>
    </rPh>
    <phoneticPr fontId="2"/>
  </si>
  <si>
    <t>国道３１２号</t>
    <rPh sb="0" eb="2">
      <t>コクドウ</t>
    </rPh>
    <rPh sb="5" eb="6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</si>
</sst>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20" x14ac:knownFonts="1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メイリオ"/>
      <family val="3"/>
      <charset val="128"/>
    </font>
    <font>
      <b/>
      <sz val="16"/>
      <name val="メイリオ"/>
      <family val="3"/>
      <charset val="128"/>
    </font>
    <font>
      <sz val="10"/>
      <name val="メイリオ"/>
      <family val="3"/>
      <charset val="128"/>
    </font>
    <font>
      <sz val="9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2"/>
      <name val="メイリオ"/>
      <family val="3"/>
      <charset val="128"/>
    </font>
    <font>
      <sz val="12"/>
      <color theme="1"/>
      <name val="メイリオ"/>
      <family val="3"/>
      <charset val="128"/>
    </font>
    <font>
      <sz val="9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9"/>
      <color theme="1"/>
      <name val="メイリオ"/>
      <family val="3"/>
      <charset val="128"/>
    </font>
    <font>
      <b/>
      <sz val="9"/>
      <name val="メイリオ"/>
      <family val="3"/>
      <charset val="128"/>
    </font>
    <font>
      <b/>
      <sz val="10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1"/>
      <name val="メイリオ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3" fillId="2" borderId="2" xfId="0" applyFont="1" applyFill="1" applyBorder="1">
      <alignment vertical="center"/>
    </xf>
    <xf numFmtId="176" fontId="3" fillId="2" borderId="2" xfId="0" applyNumberFormat="1" applyFont="1" applyFill="1" applyBorder="1" applyAlignment="1">
      <alignment horizontal="left" vertical="center"/>
    </xf>
    <xf numFmtId="176" fontId="3" fillId="2" borderId="2" xfId="0" applyNumberFormat="1" applyFont="1" applyFill="1" applyBorder="1" applyAlignment="1">
      <alignment horizontal="right" vertical="center"/>
    </xf>
    <xf numFmtId="0" fontId="11" fillId="2" borderId="2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vertical="center" wrapText="1"/>
    </xf>
    <xf numFmtId="176" fontId="15" fillId="2" borderId="2" xfId="0" applyNumberFormat="1" applyFont="1" applyFill="1" applyBorder="1" applyAlignment="1">
      <alignment horizontal="right" vertical="center"/>
    </xf>
    <xf numFmtId="0" fontId="13" fillId="2" borderId="2" xfId="0" applyFont="1" applyFill="1" applyBorder="1">
      <alignment vertical="center"/>
    </xf>
    <xf numFmtId="0" fontId="3" fillId="2" borderId="6" xfId="0" applyFont="1" applyFill="1" applyBorder="1">
      <alignment vertical="center"/>
    </xf>
    <xf numFmtId="176" fontId="13" fillId="2" borderId="2" xfId="0" applyNumberFormat="1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5" fillId="2" borderId="2" xfId="0" applyFont="1" applyFill="1" applyBorder="1" applyAlignment="1">
      <alignment vertical="center" wrapText="1"/>
    </xf>
    <xf numFmtId="0" fontId="3" fillId="0" borderId="6" xfId="0" applyFont="1" applyBorder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>
      <alignment vertical="center"/>
    </xf>
    <xf numFmtId="176" fontId="3" fillId="0" borderId="2" xfId="0" applyNumberFormat="1" applyFont="1" applyBorder="1" applyAlignment="1">
      <alignment horizontal="left" vertical="center"/>
    </xf>
    <xf numFmtId="176" fontId="15" fillId="0" borderId="2" xfId="0" applyNumberFormat="1" applyFont="1" applyBorder="1" applyAlignment="1">
      <alignment horizontal="right" vertical="center"/>
    </xf>
    <xf numFmtId="0" fontId="13" fillId="0" borderId="2" xfId="0" applyFont="1" applyBorder="1">
      <alignment vertical="center"/>
    </xf>
    <xf numFmtId="0" fontId="12" fillId="0" borderId="2" xfId="0" applyFont="1" applyBorder="1" applyAlignment="1">
      <alignment vertical="center" wrapText="1"/>
    </xf>
    <xf numFmtId="176" fontId="13" fillId="0" borderId="2" xfId="0" applyNumberFormat="1" applyFont="1" applyBorder="1">
      <alignment vertical="center"/>
    </xf>
    <xf numFmtId="0" fontId="5" fillId="0" borderId="0" xfId="0" applyFont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>
      <alignment vertical="center"/>
    </xf>
    <xf numFmtId="0" fontId="4" fillId="0" borderId="0" xfId="0" applyFont="1">
      <alignment vertical="center"/>
    </xf>
    <xf numFmtId="176" fontId="6" fillId="0" borderId="0" xfId="0" applyNumberFormat="1" applyFont="1" applyAlignment="1">
      <alignment horizontal="left" vertical="center"/>
    </xf>
    <xf numFmtId="176" fontId="5" fillId="0" borderId="0" xfId="0" applyNumberFormat="1" applyFont="1" applyAlignment="1">
      <alignment horizontal="right" vertical="center"/>
    </xf>
    <xf numFmtId="14" fontId="7" fillId="0" borderId="0" xfId="0" applyNumberFormat="1" applyFont="1">
      <alignment vertical="center"/>
    </xf>
    <xf numFmtId="0" fontId="13" fillId="0" borderId="0" xfId="0" applyFont="1">
      <alignment vertical="center"/>
    </xf>
    <xf numFmtId="0" fontId="8" fillId="0" borderId="4" xfId="0" applyFont="1" applyBorder="1">
      <alignment vertical="center"/>
    </xf>
    <xf numFmtId="0" fontId="8" fillId="0" borderId="5" xfId="0" applyFont="1" applyBorder="1">
      <alignment vertical="center"/>
    </xf>
    <xf numFmtId="176" fontId="9" fillId="0" borderId="5" xfId="0" applyNumberFormat="1" applyFont="1" applyBorder="1" applyAlignment="1">
      <alignment horizontal="left" vertical="center"/>
    </xf>
    <xf numFmtId="176" fontId="8" fillId="0" borderId="5" xfId="0" applyNumberFormat="1" applyFont="1" applyBorder="1" applyAlignment="1">
      <alignment horizontal="right" vertical="center"/>
    </xf>
    <xf numFmtId="0" fontId="10" fillId="0" borderId="5" xfId="0" applyFont="1" applyBorder="1">
      <alignment vertical="center"/>
    </xf>
    <xf numFmtId="0" fontId="6" fillId="0" borderId="5" xfId="0" applyFont="1" applyBorder="1">
      <alignment vertical="center"/>
    </xf>
    <xf numFmtId="0" fontId="13" fillId="0" borderId="5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3" xfId="0" applyFont="1" applyBorder="1">
      <alignment vertical="center"/>
    </xf>
    <xf numFmtId="176" fontId="9" fillId="0" borderId="3" xfId="0" applyNumberFormat="1" applyFont="1" applyBorder="1" applyAlignment="1">
      <alignment horizontal="left" vertical="center"/>
    </xf>
    <xf numFmtId="176" fontId="8" fillId="0" borderId="3" xfId="0" applyNumberFormat="1" applyFont="1" applyBorder="1" applyAlignment="1">
      <alignment horizontal="right" vertical="center"/>
    </xf>
    <xf numFmtId="0" fontId="10" fillId="0" borderId="3" xfId="0" applyFont="1" applyBorder="1">
      <alignment vertical="center"/>
    </xf>
    <xf numFmtId="0" fontId="6" fillId="0" borderId="3" xfId="0" applyFont="1" applyBorder="1">
      <alignment vertical="center"/>
    </xf>
    <xf numFmtId="0" fontId="13" fillId="0" borderId="3" xfId="0" applyFont="1" applyBorder="1">
      <alignment vertical="center"/>
    </xf>
    <xf numFmtId="176" fontId="3" fillId="0" borderId="2" xfId="0" applyNumberFormat="1" applyFont="1" applyBorder="1" applyAlignment="1">
      <alignment horizontal="right" vertical="center"/>
    </xf>
    <xf numFmtId="0" fontId="11" fillId="0" borderId="2" xfId="0" applyFont="1" applyBorder="1" applyAlignment="1">
      <alignment vertical="center" wrapText="1"/>
    </xf>
    <xf numFmtId="0" fontId="12" fillId="0" borderId="2" xfId="0" applyFont="1" applyBorder="1">
      <alignment vertical="center"/>
    </xf>
    <xf numFmtId="176" fontId="12" fillId="0" borderId="2" xfId="0" applyNumberFormat="1" applyFont="1" applyBorder="1">
      <alignment vertical="center"/>
    </xf>
    <xf numFmtId="0" fontId="15" fillId="0" borderId="2" xfId="0" applyFont="1" applyBorder="1">
      <alignment vertical="center"/>
    </xf>
    <xf numFmtId="0" fontId="14" fillId="0" borderId="0" xfId="0" applyFont="1">
      <alignment vertical="center"/>
    </xf>
    <xf numFmtId="0" fontId="5" fillId="0" borderId="2" xfId="0" applyFont="1" applyBorder="1">
      <alignment vertical="center"/>
    </xf>
    <xf numFmtId="0" fontId="7" fillId="0" borderId="2" xfId="0" applyFont="1" applyBorder="1">
      <alignment vertical="center"/>
    </xf>
    <xf numFmtId="0" fontId="5" fillId="0" borderId="2" xfId="0" applyFont="1" applyBorder="1" applyAlignment="1">
      <alignment vertical="center" wrapText="1"/>
    </xf>
    <xf numFmtId="0" fontId="17" fillId="0" borderId="7" xfId="0" applyFont="1" applyBorder="1">
      <alignment vertical="center"/>
    </xf>
    <xf numFmtId="0" fontId="17" fillId="0" borderId="8" xfId="0" applyFont="1" applyBorder="1">
      <alignment vertical="center"/>
    </xf>
    <xf numFmtId="176" fontId="16" fillId="0" borderId="8" xfId="0" applyNumberFormat="1" applyFont="1" applyBorder="1" applyAlignment="1">
      <alignment horizontal="left" vertical="center"/>
    </xf>
    <xf numFmtId="176" fontId="17" fillId="0" borderId="8" xfId="0" applyNumberFormat="1" applyFont="1" applyBorder="1" applyAlignment="1">
      <alignment horizontal="right" vertical="center"/>
    </xf>
    <xf numFmtId="0" fontId="13" fillId="0" borderId="8" xfId="0" applyFont="1" applyBorder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176" fontId="17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 wrapText="1"/>
    </xf>
    <xf numFmtId="0" fontId="19" fillId="0" borderId="0" xfId="0" applyFont="1">
      <alignment vertical="center"/>
    </xf>
    <xf numFmtId="176" fontId="16" fillId="0" borderId="0" xfId="0" applyNumberFormat="1" applyFont="1" applyAlignment="1">
      <alignment horizontal="lef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2" fillId="2" borderId="2" xfId="0" applyFont="1" applyFill="1" applyBorder="1">
      <alignment vertical="center"/>
    </xf>
    <xf numFmtId="176" fontId="12" fillId="2" borderId="2" xfId="0" applyNumberFormat="1" applyFont="1" applyFill="1" applyBorder="1">
      <alignment vertical="center"/>
    </xf>
    <xf numFmtId="0" fontId="5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82</xdr:row>
      <xdr:rowOff>0</xdr:rowOff>
    </xdr:from>
    <xdr:to>
      <xdr:col>7</xdr:col>
      <xdr:colOff>304800</xdr:colOff>
      <xdr:row>83</xdr:row>
      <xdr:rowOff>101600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FCAB2CB6-DE9D-66A5-886A-78513DFF5CB2}"/>
            </a:ext>
          </a:extLst>
        </xdr:cNvPr>
        <xdr:cNvSpPr>
          <a:spLocks noChangeAspect="1" noChangeArrowheads="1"/>
        </xdr:cNvSpPr>
      </xdr:nvSpPr>
      <xdr:spPr bwMode="auto">
        <a:xfrm>
          <a:off x="9975850" y="31057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304800</xdr:colOff>
      <xdr:row>85</xdr:row>
      <xdr:rowOff>101600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BCFE370D-FC8C-8E06-56F6-0C3F23104F63}"/>
            </a:ext>
          </a:extLst>
        </xdr:cNvPr>
        <xdr:cNvSpPr>
          <a:spLocks noChangeAspect="1" noChangeArrowheads="1"/>
        </xdr:cNvSpPr>
      </xdr:nvSpPr>
      <xdr:spPr bwMode="auto">
        <a:xfrm>
          <a:off x="9975850" y="3146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92765</xdr:colOff>
      <xdr:row>55</xdr:row>
      <xdr:rowOff>25398</xdr:rowOff>
    </xdr:from>
    <xdr:to>
      <xdr:col>1</xdr:col>
      <xdr:colOff>2599266</xdr:colOff>
      <xdr:row>65</xdr:row>
      <xdr:rowOff>155719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DA1AF65-BFF3-D933-3C76-3543D3DA7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65" y="25349198"/>
          <a:ext cx="3099168" cy="2331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304800</xdr:colOff>
      <xdr:row>68</xdr:row>
      <xdr:rowOff>101600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E00AE7-0727-6B10-9E3B-244DE65744B2}"/>
            </a:ext>
          </a:extLst>
        </xdr:cNvPr>
        <xdr:cNvSpPr>
          <a:spLocks noChangeAspect="1" noChangeArrowheads="1"/>
        </xdr:cNvSpPr>
      </xdr:nvSpPr>
      <xdr:spPr bwMode="auto">
        <a:xfrm>
          <a:off x="0" y="2504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60796</xdr:colOff>
      <xdr:row>54</xdr:row>
      <xdr:rowOff>42333</xdr:rowOff>
    </xdr:from>
    <xdr:to>
      <xdr:col>4</xdr:col>
      <xdr:colOff>533399</xdr:colOff>
      <xdr:row>64</xdr:row>
      <xdr:rowOff>61383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98869896-19A2-A841-A5FB-0F3AA0C69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3663" y="13275733"/>
          <a:ext cx="3359736" cy="22373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49084</xdr:colOff>
      <xdr:row>64</xdr:row>
      <xdr:rowOff>59266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C93DDED2-8F4B-4A9B-A92E-BD2DCF0BE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193867" y="13233400"/>
          <a:ext cx="4087684" cy="22775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1</xdr:col>
      <xdr:colOff>2624063</xdr:colOff>
      <xdr:row>78</xdr:row>
      <xdr:rowOff>110066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E492EA02-138E-4D55-8567-B16797784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45933"/>
          <a:ext cx="3216730" cy="241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3</xdr:col>
      <xdr:colOff>1390650</xdr:colOff>
      <xdr:row>78</xdr:row>
      <xdr:rowOff>108849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B7C39E3C-07D0-403E-8271-90AD81AE6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8450" y="15652750"/>
          <a:ext cx="3276600" cy="2420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1F46D-506A-4B73-97DD-B317979DDD5E}">
  <dimension ref="A1:J131"/>
  <sheetViews>
    <sheetView tabSelected="1" view="pageBreakPreview" zoomScaleNormal="75" zoomScaleSheetLayoutView="100" workbookViewId="0"/>
  </sheetViews>
  <sheetFormatPr defaultColWidth="7.81640625" defaultRowHeight="16" x14ac:dyDescent="0.2"/>
  <cols>
    <col min="1" max="1" width="8.453125" style="20" customWidth="1"/>
    <col min="2" max="2" width="50.36328125" style="20" customWidth="1"/>
    <col min="3" max="3" width="27" style="20" customWidth="1"/>
    <col min="4" max="4" width="41.26953125" style="20" customWidth="1"/>
    <col min="5" max="5" width="11.54296875" style="24" customWidth="1"/>
    <col min="6" max="6" width="10.1796875" style="25" customWidth="1"/>
    <col min="7" max="7" width="0.36328125" style="20" customWidth="1"/>
    <col min="8" max="8" width="57.81640625" style="63" customWidth="1"/>
    <col min="9" max="10" width="20.90625" style="27" customWidth="1"/>
    <col min="11" max="16384" width="7.81640625" style="20"/>
  </cols>
  <sheetData>
    <row r="1" spans="1:10" ht="24.75" customHeight="1" thickBot="1" x14ac:dyDescent="0.25">
      <c r="A1" s="23" t="s">
        <v>104</v>
      </c>
      <c r="H1" s="26"/>
    </row>
    <row r="2" spans="1:10" ht="21.75" customHeight="1" x14ac:dyDescent="0.2">
      <c r="A2" s="28"/>
      <c r="B2" s="29" t="s">
        <v>0</v>
      </c>
      <c r="C2" s="29" t="s">
        <v>1</v>
      </c>
      <c r="D2" s="29" t="s">
        <v>1</v>
      </c>
      <c r="E2" s="30" t="s">
        <v>2</v>
      </c>
      <c r="F2" s="31" t="s">
        <v>3</v>
      </c>
      <c r="G2" s="32"/>
      <c r="H2" s="33" t="s">
        <v>4</v>
      </c>
      <c r="I2" s="34" t="s">
        <v>113</v>
      </c>
      <c r="J2" s="34" t="s">
        <v>114</v>
      </c>
    </row>
    <row r="3" spans="1:10" ht="3.65" customHeight="1" x14ac:dyDescent="0.2">
      <c r="A3" s="35"/>
      <c r="B3" s="36"/>
      <c r="C3" s="36"/>
      <c r="D3" s="36"/>
      <c r="E3" s="37"/>
      <c r="F3" s="38"/>
      <c r="G3" s="39"/>
      <c r="H3" s="40"/>
      <c r="I3" s="41"/>
      <c r="J3" s="41"/>
    </row>
    <row r="4" spans="1:10" ht="17.5" customHeight="1" x14ac:dyDescent="0.2">
      <c r="A4" s="8">
        <v>1</v>
      </c>
      <c r="B4" s="1" t="s">
        <v>16</v>
      </c>
      <c r="C4" s="1"/>
      <c r="D4" s="1" t="s">
        <v>17</v>
      </c>
      <c r="E4" s="2">
        <f>F4-F3</f>
        <v>0</v>
      </c>
      <c r="F4" s="3">
        <v>0</v>
      </c>
      <c r="G4" s="4"/>
      <c r="H4" s="5" t="s">
        <v>18</v>
      </c>
      <c r="I4" s="7" t="s">
        <v>36</v>
      </c>
      <c r="J4" s="7" t="s">
        <v>37</v>
      </c>
    </row>
    <row r="5" spans="1:10" ht="15" customHeight="1" x14ac:dyDescent="0.2">
      <c r="A5" s="12">
        <f t="shared" ref="A5:A12" si="0">A4+1</f>
        <v>2</v>
      </c>
      <c r="B5" s="14" t="s">
        <v>44</v>
      </c>
      <c r="C5" s="14" t="s">
        <v>6</v>
      </c>
      <c r="D5" s="14" t="s">
        <v>19</v>
      </c>
      <c r="E5" s="15">
        <f t="shared" ref="E5:E12" si="1">F5-F4</f>
        <v>2.8</v>
      </c>
      <c r="F5" s="42">
        <v>2.8</v>
      </c>
      <c r="G5" s="43"/>
      <c r="H5" s="22" t="s">
        <v>20</v>
      </c>
      <c r="I5" s="17"/>
      <c r="J5" s="17"/>
    </row>
    <row r="6" spans="1:10" ht="15" customHeight="1" x14ac:dyDescent="0.2">
      <c r="A6" s="12">
        <f t="shared" si="0"/>
        <v>3</v>
      </c>
      <c r="B6" s="14" t="s">
        <v>12</v>
      </c>
      <c r="C6" s="14" t="s">
        <v>6</v>
      </c>
      <c r="D6" s="14" t="s">
        <v>9</v>
      </c>
      <c r="E6" s="15">
        <f t="shared" si="1"/>
        <v>1.4000000000000004</v>
      </c>
      <c r="F6" s="42">
        <v>4.2</v>
      </c>
      <c r="G6" s="43"/>
      <c r="H6" s="21" t="s">
        <v>21</v>
      </c>
      <c r="I6" s="19"/>
      <c r="J6" s="19"/>
    </row>
    <row r="7" spans="1:10" ht="15" customHeight="1" x14ac:dyDescent="0.2">
      <c r="A7" s="12">
        <f t="shared" si="0"/>
        <v>4</v>
      </c>
      <c r="B7" s="14" t="s">
        <v>22</v>
      </c>
      <c r="C7" s="14" t="s">
        <v>6</v>
      </c>
      <c r="D7" s="14" t="s">
        <v>9</v>
      </c>
      <c r="E7" s="15">
        <f t="shared" si="1"/>
        <v>3.0999999999999996</v>
      </c>
      <c r="F7" s="42">
        <v>7.3</v>
      </c>
      <c r="G7" s="43"/>
      <c r="H7" s="21"/>
      <c r="I7" s="17"/>
      <c r="J7" s="17"/>
    </row>
    <row r="8" spans="1:10" ht="15" customHeight="1" x14ac:dyDescent="0.2">
      <c r="A8" s="12">
        <f t="shared" si="0"/>
        <v>5</v>
      </c>
      <c r="B8" s="14" t="s">
        <v>23</v>
      </c>
      <c r="C8" s="14" t="s">
        <v>6</v>
      </c>
      <c r="D8" s="14" t="s">
        <v>24</v>
      </c>
      <c r="E8" s="15">
        <f t="shared" si="1"/>
        <v>3.3999999999999995</v>
      </c>
      <c r="F8" s="42">
        <v>10.7</v>
      </c>
      <c r="G8" s="43"/>
      <c r="H8" s="21"/>
      <c r="I8" s="19"/>
      <c r="J8" s="19"/>
    </row>
    <row r="9" spans="1:10" ht="15" customHeight="1" x14ac:dyDescent="0.2">
      <c r="A9" s="12">
        <f t="shared" si="0"/>
        <v>6</v>
      </c>
      <c r="B9" s="14" t="s">
        <v>25</v>
      </c>
      <c r="C9" s="14" t="s">
        <v>6</v>
      </c>
      <c r="D9" s="14" t="s">
        <v>26</v>
      </c>
      <c r="E9" s="15">
        <f t="shared" si="1"/>
        <v>1.8000000000000007</v>
      </c>
      <c r="F9" s="42">
        <v>12.5</v>
      </c>
      <c r="G9" s="43"/>
      <c r="H9" s="22" t="s">
        <v>27</v>
      </c>
      <c r="I9" s="17"/>
      <c r="J9" s="17"/>
    </row>
    <row r="10" spans="1:10" ht="33" customHeight="1" x14ac:dyDescent="0.2">
      <c r="A10" s="12">
        <f t="shared" si="0"/>
        <v>7</v>
      </c>
      <c r="B10" s="13" t="s">
        <v>23</v>
      </c>
      <c r="C10" s="14" t="s">
        <v>6</v>
      </c>
      <c r="D10" s="14" t="s">
        <v>28</v>
      </c>
      <c r="E10" s="15">
        <f t="shared" si="1"/>
        <v>11.399999999999999</v>
      </c>
      <c r="F10" s="42">
        <v>23.9</v>
      </c>
      <c r="G10" s="43"/>
      <c r="H10" s="18"/>
      <c r="I10" s="17"/>
      <c r="J10" s="17"/>
    </row>
    <row r="11" spans="1:10" ht="15" customHeight="1" x14ac:dyDescent="0.2">
      <c r="A11" s="12">
        <f t="shared" si="0"/>
        <v>8</v>
      </c>
      <c r="B11" s="14" t="s">
        <v>29</v>
      </c>
      <c r="C11" s="14" t="s">
        <v>7</v>
      </c>
      <c r="D11" s="14" t="s">
        <v>30</v>
      </c>
      <c r="E11" s="15">
        <f t="shared" si="1"/>
        <v>0.90000000000000213</v>
      </c>
      <c r="F11" s="42">
        <v>24.8</v>
      </c>
      <c r="G11" s="43"/>
      <c r="H11" s="22" t="s">
        <v>31</v>
      </c>
      <c r="I11" s="17"/>
      <c r="J11" s="17"/>
    </row>
    <row r="12" spans="1:10" ht="15" customHeight="1" x14ac:dyDescent="0.2">
      <c r="A12" s="12">
        <f t="shared" si="0"/>
        <v>9</v>
      </c>
      <c r="B12" s="14" t="s">
        <v>32</v>
      </c>
      <c r="C12" s="14" t="s">
        <v>6</v>
      </c>
      <c r="D12" s="14" t="s">
        <v>30</v>
      </c>
      <c r="E12" s="15">
        <f t="shared" si="1"/>
        <v>6.3000000000000007</v>
      </c>
      <c r="F12" s="42">
        <v>31.1</v>
      </c>
      <c r="G12" s="43"/>
      <c r="H12" s="21" t="s">
        <v>33</v>
      </c>
      <c r="I12" s="17"/>
      <c r="J12" s="17"/>
    </row>
    <row r="13" spans="1:10" ht="15" customHeight="1" x14ac:dyDescent="0.2">
      <c r="A13" s="12">
        <f t="shared" ref="A13:A22" si="2">A12+1</f>
        <v>10</v>
      </c>
      <c r="B13" s="14" t="s">
        <v>46</v>
      </c>
      <c r="C13" s="14" t="s">
        <v>6</v>
      </c>
      <c r="D13" s="14" t="s">
        <v>47</v>
      </c>
      <c r="E13" s="15">
        <f t="shared" ref="E13:E51" si="3">F13-F12</f>
        <v>8.6999999999999957</v>
      </c>
      <c r="F13" s="42">
        <v>39.799999999999997</v>
      </c>
      <c r="G13" s="43"/>
      <c r="H13" s="21" t="s">
        <v>48</v>
      </c>
      <c r="I13" s="17"/>
      <c r="J13" s="17"/>
    </row>
    <row r="14" spans="1:10" ht="15" customHeight="1" x14ac:dyDescent="0.2">
      <c r="A14" s="12">
        <f t="shared" si="2"/>
        <v>11</v>
      </c>
      <c r="B14" s="14" t="s">
        <v>49</v>
      </c>
      <c r="C14" s="14" t="s">
        <v>6</v>
      </c>
      <c r="D14" s="14" t="s">
        <v>11</v>
      </c>
      <c r="E14" s="15">
        <f t="shared" si="3"/>
        <v>9.9000000000000057</v>
      </c>
      <c r="F14" s="42">
        <v>49.7</v>
      </c>
      <c r="G14" s="43"/>
      <c r="H14" s="22"/>
      <c r="I14" s="17"/>
      <c r="J14" s="17"/>
    </row>
    <row r="15" spans="1:10" ht="15" customHeight="1" x14ac:dyDescent="0.2">
      <c r="A15" s="12">
        <f t="shared" si="2"/>
        <v>12</v>
      </c>
      <c r="B15" s="14" t="s">
        <v>15</v>
      </c>
      <c r="C15" s="14" t="s">
        <v>6</v>
      </c>
      <c r="D15" s="14" t="s">
        <v>50</v>
      </c>
      <c r="E15" s="15">
        <f t="shared" si="3"/>
        <v>0.79999999999999716</v>
      </c>
      <c r="F15" s="42">
        <v>50.5</v>
      </c>
      <c r="G15" s="43"/>
      <c r="H15" s="21"/>
      <c r="I15" s="19"/>
      <c r="J15" s="19"/>
    </row>
    <row r="16" spans="1:10" ht="19" x14ac:dyDescent="0.2">
      <c r="A16" s="12">
        <f t="shared" si="2"/>
        <v>13</v>
      </c>
      <c r="B16" s="13" t="s">
        <v>51</v>
      </c>
      <c r="C16" s="14" t="s">
        <v>52</v>
      </c>
      <c r="D16" s="14" t="s">
        <v>11</v>
      </c>
      <c r="E16" s="15">
        <f t="shared" si="3"/>
        <v>6.2000000000000028</v>
      </c>
      <c r="F16" s="16">
        <v>56.7</v>
      </c>
      <c r="G16" s="17"/>
      <c r="H16" s="21" t="s">
        <v>53</v>
      </c>
      <c r="I16" s="19"/>
      <c r="J16" s="19"/>
    </row>
    <row r="17" spans="1:10" s="47" customFormat="1" ht="19" x14ac:dyDescent="0.2">
      <c r="A17" s="8">
        <f t="shared" si="2"/>
        <v>14</v>
      </c>
      <c r="B17" s="1" t="s">
        <v>94</v>
      </c>
      <c r="C17" s="1" t="s">
        <v>95</v>
      </c>
      <c r="D17" s="1" t="s">
        <v>11</v>
      </c>
      <c r="E17" s="2">
        <f t="shared" si="3"/>
        <v>1.0999999999999943</v>
      </c>
      <c r="F17" s="6">
        <v>57.8</v>
      </c>
      <c r="G17" s="7"/>
      <c r="H17" s="5" t="s">
        <v>96</v>
      </c>
      <c r="I17" s="9" t="s">
        <v>108</v>
      </c>
      <c r="J17" s="9" t="s">
        <v>109</v>
      </c>
    </row>
    <row r="18" spans="1:10" ht="19" x14ac:dyDescent="0.2">
      <c r="A18" s="12">
        <f t="shared" si="2"/>
        <v>15</v>
      </c>
      <c r="B18" s="13" t="s">
        <v>14</v>
      </c>
      <c r="C18" s="14" t="s">
        <v>6</v>
      </c>
      <c r="D18" s="14" t="s">
        <v>54</v>
      </c>
      <c r="E18" s="15">
        <f t="shared" si="3"/>
        <v>7.1000000000000085</v>
      </c>
      <c r="F18" s="16">
        <v>64.900000000000006</v>
      </c>
      <c r="G18" s="17"/>
      <c r="H18" s="18"/>
      <c r="I18" s="19"/>
      <c r="J18" s="19"/>
    </row>
    <row r="19" spans="1:10" ht="19" x14ac:dyDescent="0.2">
      <c r="A19" s="12">
        <f t="shared" si="2"/>
        <v>16</v>
      </c>
      <c r="B19" s="14" t="s">
        <v>115</v>
      </c>
      <c r="C19" s="14" t="s">
        <v>6</v>
      </c>
      <c r="D19" s="14" t="s">
        <v>8</v>
      </c>
      <c r="E19" s="15">
        <f t="shared" si="3"/>
        <v>0.59999999999999432</v>
      </c>
      <c r="F19" s="16">
        <v>65.5</v>
      </c>
      <c r="G19" s="17"/>
      <c r="H19" s="21"/>
      <c r="I19" s="19"/>
      <c r="J19" s="19"/>
    </row>
    <row r="20" spans="1:10" ht="29" x14ac:dyDescent="0.2">
      <c r="A20" s="12">
        <f t="shared" si="2"/>
        <v>17</v>
      </c>
      <c r="B20" s="14" t="s">
        <v>116</v>
      </c>
      <c r="C20" s="14" t="s">
        <v>6</v>
      </c>
      <c r="D20" s="14" t="s">
        <v>8</v>
      </c>
      <c r="E20" s="15">
        <f t="shared" si="3"/>
        <v>0.59999999999999432</v>
      </c>
      <c r="F20" s="16">
        <v>66.099999999999994</v>
      </c>
      <c r="G20" s="17"/>
      <c r="H20" s="21" t="s">
        <v>117</v>
      </c>
      <c r="I20" s="19"/>
      <c r="J20" s="19"/>
    </row>
    <row r="21" spans="1:10" ht="19" x14ac:dyDescent="0.2">
      <c r="A21" s="12">
        <f t="shared" si="2"/>
        <v>18</v>
      </c>
      <c r="B21" s="14" t="s">
        <v>55</v>
      </c>
      <c r="C21" s="14" t="s">
        <v>56</v>
      </c>
      <c r="D21" s="14" t="s">
        <v>57</v>
      </c>
      <c r="E21" s="15">
        <f t="shared" si="3"/>
        <v>40.400000000000006</v>
      </c>
      <c r="F21" s="16">
        <v>106.5</v>
      </c>
      <c r="G21" s="17"/>
      <c r="H21" s="22"/>
      <c r="I21" s="17"/>
      <c r="J21" s="17"/>
    </row>
    <row r="22" spans="1:10" ht="19" x14ac:dyDescent="0.2">
      <c r="A22" s="12">
        <f t="shared" si="2"/>
        <v>19</v>
      </c>
      <c r="B22" s="14" t="s">
        <v>58</v>
      </c>
      <c r="C22" s="14" t="s">
        <v>59</v>
      </c>
      <c r="D22" s="14" t="s">
        <v>77</v>
      </c>
      <c r="E22" s="15">
        <f t="shared" si="3"/>
        <v>0.20000000000000284</v>
      </c>
      <c r="F22" s="16">
        <v>106.7</v>
      </c>
      <c r="G22" s="17"/>
      <c r="H22" s="21"/>
      <c r="I22" s="19"/>
      <c r="J22" s="19"/>
    </row>
    <row r="23" spans="1:10" ht="19" x14ac:dyDescent="0.2">
      <c r="A23" s="8">
        <f t="shared" ref="A23:A47" si="4">A22+1</f>
        <v>20</v>
      </c>
      <c r="B23" s="1" t="s">
        <v>61</v>
      </c>
      <c r="C23" s="1" t="s">
        <v>62</v>
      </c>
      <c r="D23" s="1" t="s">
        <v>77</v>
      </c>
      <c r="E23" s="2">
        <f t="shared" si="3"/>
        <v>0.79999999999999716</v>
      </c>
      <c r="F23" s="6">
        <v>107.5</v>
      </c>
      <c r="G23" s="7"/>
      <c r="H23" s="5" t="s">
        <v>80</v>
      </c>
      <c r="I23" s="9"/>
      <c r="J23" s="9"/>
    </row>
    <row r="24" spans="1:10" ht="19" x14ac:dyDescent="0.2">
      <c r="A24" s="12">
        <f t="shared" si="4"/>
        <v>21</v>
      </c>
      <c r="B24" s="14" t="s">
        <v>63</v>
      </c>
      <c r="C24" s="14" t="s">
        <v>56</v>
      </c>
      <c r="D24" s="14" t="s">
        <v>57</v>
      </c>
      <c r="E24" s="15">
        <f t="shared" si="3"/>
        <v>9.9999999999994316E-2</v>
      </c>
      <c r="F24" s="16">
        <v>107.6</v>
      </c>
      <c r="G24" s="17"/>
      <c r="H24" s="21"/>
      <c r="I24" s="19"/>
      <c r="J24" s="19"/>
    </row>
    <row r="25" spans="1:10" ht="19" x14ac:dyDescent="0.2">
      <c r="A25" s="12">
        <f t="shared" si="4"/>
        <v>22</v>
      </c>
      <c r="B25" s="14" t="s">
        <v>64</v>
      </c>
      <c r="C25" s="14" t="s">
        <v>56</v>
      </c>
      <c r="D25" s="14" t="s">
        <v>60</v>
      </c>
      <c r="E25" s="15">
        <f t="shared" si="3"/>
        <v>5.4000000000000057</v>
      </c>
      <c r="F25" s="16">
        <v>113</v>
      </c>
      <c r="G25" s="17"/>
      <c r="H25" s="22"/>
      <c r="I25" s="19"/>
      <c r="J25" s="19"/>
    </row>
    <row r="26" spans="1:10" ht="19" x14ac:dyDescent="0.2">
      <c r="A26" s="12">
        <f t="shared" si="4"/>
        <v>23</v>
      </c>
      <c r="B26" s="14" t="s">
        <v>65</v>
      </c>
      <c r="C26" s="14" t="s">
        <v>59</v>
      </c>
      <c r="D26" s="14" t="s">
        <v>57</v>
      </c>
      <c r="E26" s="15">
        <f t="shared" si="3"/>
        <v>0.79999999999999716</v>
      </c>
      <c r="F26" s="16">
        <v>113.8</v>
      </c>
      <c r="G26" s="17"/>
      <c r="H26" s="22" t="s">
        <v>91</v>
      </c>
      <c r="I26" s="19"/>
      <c r="J26" s="19"/>
    </row>
    <row r="27" spans="1:10" ht="19" x14ac:dyDescent="0.2">
      <c r="A27" s="12">
        <f t="shared" si="4"/>
        <v>24</v>
      </c>
      <c r="B27" s="14" t="s">
        <v>66</v>
      </c>
      <c r="C27" s="14" t="s">
        <v>56</v>
      </c>
      <c r="D27" s="14" t="s">
        <v>76</v>
      </c>
      <c r="E27" s="15">
        <f t="shared" si="3"/>
        <v>0.40000000000000568</v>
      </c>
      <c r="F27" s="16">
        <v>114.2</v>
      </c>
      <c r="G27" s="17"/>
      <c r="H27" s="22" t="s">
        <v>92</v>
      </c>
      <c r="I27" s="19"/>
      <c r="J27" s="19"/>
    </row>
    <row r="28" spans="1:10" ht="19" x14ac:dyDescent="0.2">
      <c r="A28" s="12">
        <f t="shared" si="4"/>
        <v>25</v>
      </c>
      <c r="B28" s="14" t="s">
        <v>67</v>
      </c>
      <c r="C28" s="14" t="s">
        <v>59</v>
      </c>
      <c r="D28" s="14" t="s">
        <v>68</v>
      </c>
      <c r="E28" s="15">
        <f t="shared" si="3"/>
        <v>12.200000000000003</v>
      </c>
      <c r="F28" s="16">
        <v>126.4</v>
      </c>
      <c r="G28" s="17"/>
      <c r="H28" s="21"/>
      <c r="I28" s="19"/>
      <c r="J28" s="19"/>
    </row>
    <row r="29" spans="1:10" ht="19" x14ac:dyDescent="0.2">
      <c r="A29" s="12">
        <f t="shared" si="4"/>
        <v>26</v>
      </c>
      <c r="B29" s="14" t="s">
        <v>69</v>
      </c>
      <c r="C29" s="14" t="s">
        <v>59</v>
      </c>
      <c r="D29" s="14" t="s">
        <v>68</v>
      </c>
      <c r="E29" s="15">
        <f t="shared" si="3"/>
        <v>8.5999999999999943</v>
      </c>
      <c r="F29" s="16">
        <v>135</v>
      </c>
      <c r="G29" s="17"/>
      <c r="H29" s="21"/>
      <c r="I29" s="19"/>
      <c r="J29" s="19"/>
    </row>
    <row r="30" spans="1:10" ht="19" x14ac:dyDescent="0.2">
      <c r="A30" s="12">
        <f t="shared" si="4"/>
        <v>27</v>
      </c>
      <c r="B30" s="13" t="s">
        <v>64</v>
      </c>
      <c r="C30" s="14" t="s">
        <v>56</v>
      </c>
      <c r="D30" s="14" t="s">
        <v>70</v>
      </c>
      <c r="E30" s="15">
        <f t="shared" si="3"/>
        <v>0.5</v>
      </c>
      <c r="F30" s="16">
        <v>135.5</v>
      </c>
      <c r="G30" s="17"/>
      <c r="H30" s="21"/>
      <c r="I30" s="19"/>
      <c r="J30" s="19"/>
    </row>
    <row r="31" spans="1:10" ht="19" x14ac:dyDescent="0.2">
      <c r="A31" s="12">
        <f t="shared" si="4"/>
        <v>28</v>
      </c>
      <c r="B31" s="14" t="s">
        <v>71</v>
      </c>
      <c r="C31" s="14" t="s">
        <v>72</v>
      </c>
      <c r="D31" s="14" t="s">
        <v>73</v>
      </c>
      <c r="E31" s="15">
        <f t="shared" si="3"/>
        <v>17.5</v>
      </c>
      <c r="F31" s="16">
        <v>153</v>
      </c>
      <c r="G31" s="17"/>
      <c r="H31" s="22"/>
      <c r="I31" s="19"/>
      <c r="J31" s="19"/>
    </row>
    <row r="32" spans="1:10" s="47" customFormat="1" ht="29" x14ac:dyDescent="0.2">
      <c r="A32" s="8">
        <f t="shared" si="4"/>
        <v>29</v>
      </c>
      <c r="B32" s="1" t="s">
        <v>74</v>
      </c>
      <c r="C32" s="1" t="s">
        <v>75</v>
      </c>
      <c r="D32" s="1" t="s">
        <v>73</v>
      </c>
      <c r="E32" s="2">
        <f t="shared" si="3"/>
        <v>0.40000000000000568</v>
      </c>
      <c r="F32" s="6">
        <v>153.4</v>
      </c>
      <c r="G32" s="7"/>
      <c r="H32" s="5" t="s">
        <v>88</v>
      </c>
      <c r="I32" s="9" t="s">
        <v>105</v>
      </c>
      <c r="J32" s="9" t="s">
        <v>110</v>
      </c>
    </row>
    <row r="33" spans="1:10" ht="38" x14ac:dyDescent="0.2">
      <c r="A33" s="12">
        <f t="shared" si="4"/>
        <v>30</v>
      </c>
      <c r="B33" s="14" t="s">
        <v>58</v>
      </c>
      <c r="C33" s="14" t="s">
        <v>72</v>
      </c>
      <c r="D33" s="13" t="s">
        <v>78</v>
      </c>
      <c r="E33" s="15">
        <f t="shared" si="3"/>
        <v>0.40000000000000568</v>
      </c>
      <c r="F33" s="16">
        <f>153.4+0.4</f>
        <v>153.80000000000001</v>
      </c>
      <c r="G33" s="17"/>
      <c r="H33" s="21" t="s">
        <v>93</v>
      </c>
      <c r="I33" s="19"/>
      <c r="J33" s="19"/>
    </row>
    <row r="34" spans="1:10" ht="29" x14ac:dyDescent="0.2">
      <c r="A34" s="12">
        <f t="shared" si="4"/>
        <v>31</v>
      </c>
      <c r="B34" s="14" t="s">
        <v>79</v>
      </c>
      <c r="C34" s="14" t="s">
        <v>7</v>
      </c>
      <c r="D34" s="14" t="s">
        <v>8</v>
      </c>
      <c r="E34" s="15">
        <f t="shared" si="3"/>
        <v>22.699999999999989</v>
      </c>
      <c r="F34" s="16">
        <f>153.4+23.1</f>
        <v>176.5</v>
      </c>
      <c r="G34" s="17"/>
      <c r="H34" s="21" t="s">
        <v>87</v>
      </c>
      <c r="I34" s="19"/>
      <c r="J34" s="19"/>
    </row>
    <row r="35" spans="1:10" ht="38" x14ac:dyDescent="0.2">
      <c r="A35" s="12">
        <f t="shared" si="4"/>
        <v>32</v>
      </c>
      <c r="B35" s="14" t="s">
        <v>67</v>
      </c>
      <c r="C35" s="14" t="s">
        <v>118</v>
      </c>
      <c r="D35" s="13" t="s">
        <v>119</v>
      </c>
      <c r="E35" s="15">
        <f t="shared" si="3"/>
        <v>4</v>
      </c>
      <c r="F35" s="16">
        <f>153.4+27.1</f>
        <v>180.5</v>
      </c>
      <c r="G35" s="17"/>
      <c r="H35" s="21"/>
      <c r="I35" s="19"/>
      <c r="J35" s="19"/>
    </row>
    <row r="36" spans="1:10" ht="19" x14ac:dyDescent="0.2">
      <c r="A36" s="12">
        <f t="shared" si="4"/>
        <v>33</v>
      </c>
      <c r="B36" s="14" t="s">
        <v>116</v>
      </c>
      <c r="C36" s="14" t="s">
        <v>7</v>
      </c>
      <c r="D36" s="13" t="s">
        <v>120</v>
      </c>
      <c r="E36" s="15">
        <f t="shared" si="3"/>
        <v>60.300000000000011</v>
      </c>
      <c r="F36" s="16">
        <f>153.4+87.4</f>
        <v>240.8</v>
      </c>
      <c r="G36" s="17"/>
      <c r="H36" s="21"/>
      <c r="I36" s="19"/>
      <c r="J36" s="19"/>
    </row>
    <row r="37" spans="1:10" ht="19" x14ac:dyDescent="0.2">
      <c r="A37" s="12">
        <f t="shared" si="4"/>
        <v>34</v>
      </c>
      <c r="B37" s="13" t="s">
        <v>115</v>
      </c>
      <c r="C37" s="14" t="s">
        <v>7</v>
      </c>
      <c r="D37" s="14" t="s">
        <v>11</v>
      </c>
      <c r="E37" s="15">
        <f t="shared" si="3"/>
        <v>0.59999999999999432</v>
      </c>
      <c r="F37" s="16">
        <f>153.4+88</f>
        <v>241.4</v>
      </c>
      <c r="G37" s="17"/>
      <c r="H37" s="21"/>
      <c r="I37" s="19"/>
      <c r="J37" s="19"/>
    </row>
    <row r="38" spans="1:10" ht="19" x14ac:dyDescent="0.2">
      <c r="A38" s="12">
        <f t="shared" si="4"/>
        <v>35</v>
      </c>
      <c r="B38" s="14" t="s">
        <v>14</v>
      </c>
      <c r="C38" s="14" t="s">
        <v>7</v>
      </c>
      <c r="D38" s="14" t="s">
        <v>11</v>
      </c>
      <c r="E38" s="15">
        <f t="shared" ref="E38:E41" si="5">F38-F37</f>
        <v>0.90000000000000568</v>
      </c>
      <c r="F38" s="16">
        <f>153.4+88.9</f>
        <v>242.3</v>
      </c>
      <c r="G38" s="44"/>
      <c r="H38" s="21" t="s">
        <v>89</v>
      </c>
      <c r="I38" s="45"/>
      <c r="J38" s="45"/>
    </row>
    <row r="39" spans="1:10" s="47" customFormat="1" ht="29" x14ac:dyDescent="0.2">
      <c r="A39" s="8">
        <f t="shared" si="4"/>
        <v>36</v>
      </c>
      <c r="B39" s="1" t="s">
        <v>97</v>
      </c>
      <c r="C39" s="1" t="s">
        <v>95</v>
      </c>
      <c r="D39" s="1" t="s">
        <v>82</v>
      </c>
      <c r="E39" s="2">
        <f t="shared" si="5"/>
        <v>7.0999999999999943</v>
      </c>
      <c r="F39" s="6">
        <f>153.4+96</f>
        <v>249.4</v>
      </c>
      <c r="G39" s="64"/>
      <c r="H39" s="5" t="s">
        <v>98</v>
      </c>
      <c r="I39" s="65" t="s">
        <v>106</v>
      </c>
      <c r="J39" s="65" t="s">
        <v>111</v>
      </c>
    </row>
    <row r="40" spans="1:10" ht="19" x14ac:dyDescent="0.2">
      <c r="A40" s="12">
        <f t="shared" si="4"/>
        <v>37</v>
      </c>
      <c r="B40" s="13" t="s">
        <v>15</v>
      </c>
      <c r="C40" s="14" t="s">
        <v>7</v>
      </c>
      <c r="D40" s="14" t="s">
        <v>81</v>
      </c>
      <c r="E40" s="15">
        <f t="shared" si="5"/>
        <v>7.2000000000000171</v>
      </c>
      <c r="F40" s="16">
        <f>153.4+103.2</f>
        <v>256.60000000000002</v>
      </c>
      <c r="G40" s="44"/>
      <c r="H40" s="22"/>
      <c r="I40" s="45"/>
      <c r="J40" s="45"/>
    </row>
    <row r="41" spans="1:10" ht="19" x14ac:dyDescent="0.2">
      <c r="A41" s="12">
        <f t="shared" si="4"/>
        <v>38</v>
      </c>
      <c r="B41" s="14" t="s">
        <v>49</v>
      </c>
      <c r="C41" s="14" t="s">
        <v>6</v>
      </c>
      <c r="D41" s="46" t="s">
        <v>83</v>
      </c>
      <c r="E41" s="15">
        <f t="shared" si="5"/>
        <v>0.89999999999997726</v>
      </c>
      <c r="F41" s="16">
        <f>153.4+104.1</f>
        <v>257.5</v>
      </c>
      <c r="G41" s="44"/>
      <c r="H41" s="21"/>
      <c r="I41" s="45"/>
      <c r="J41" s="45"/>
    </row>
    <row r="42" spans="1:10" ht="19" x14ac:dyDescent="0.2">
      <c r="A42" s="12">
        <f t="shared" si="4"/>
        <v>39</v>
      </c>
      <c r="B42" s="14" t="s">
        <v>46</v>
      </c>
      <c r="C42" s="14" t="s">
        <v>7</v>
      </c>
      <c r="D42" s="46" t="s">
        <v>84</v>
      </c>
      <c r="E42" s="15">
        <f t="shared" si="3"/>
        <v>9.8000000000000114</v>
      </c>
      <c r="F42" s="16">
        <f>153.4+113.9</f>
        <v>267.3</v>
      </c>
      <c r="G42" s="44"/>
      <c r="H42" s="21"/>
      <c r="I42" s="45"/>
      <c r="J42" s="45"/>
    </row>
    <row r="43" spans="1:10" ht="19" x14ac:dyDescent="0.2">
      <c r="A43" s="12">
        <f t="shared" si="4"/>
        <v>40</v>
      </c>
      <c r="B43" s="14" t="s">
        <v>29</v>
      </c>
      <c r="C43" s="14" t="s">
        <v>6</v>
      </c>
      <c r="D43" s="46" t="s">
        <v>28</v>
      </c>
      <c r="E43" s="15">
        <f t="shared" si="3"/>
        <v>8.8999999999999773</v>
      </c>
      <c r="F43" s="16">
        <f>153.4+122.8</f>
        <v>276.2</v>
      </c>
      <c r="G43" s="44"/>
      <c r="H43" s="21"/>
      <c r="I43" s="45"/>
      <c r="J43" s="45"/>
    </row>
    <row r="44" spans="1:10" ht="19" x14ac:dyDescent="0.2">
      <c r="A44" s="12">
        <f t="shared" si="4"/>
        <v>41</v>
      </c>
      <c r="B44" s="14" t="s">
        <v>86</v>
      </c>
      <c r="C44" s="14" t="s">
        <v>7</v>
      </c>
      <c r="D44" s="14" t="s">
        <v>85</v>
      </c>
      <c r="E44" s="15">
        <f t="shared" si="3"/>
        <v>7.1999999999999886</v>
      </c>
      <c r="F44" s="16">
        <f>153.4+130</f>
        <v>283.39999999999998</v>
      </c>
      <c r="G44" s="44"/>
      <c r="H44" s="21"/>
      <c r="I44" s="45"/>
      <c r="J44" s="45"/>
    </row>
    <row r="45" spans="1:10" s="47" customFormat="1" ht="19" x14ac:dyDescent="0.2">
      <c r="A45" s="12">
        <f t="shared" si="4"/>
        <v>42</v>
      </c>
      <c r="B45" s="13" t="s">
        <v>25</v>
      </c>
      <c r="C45" s="46" t="s">
        <v>7</v>
      </c>
      <c r="D45" s="46" t="s">
        <v>9</v>
      </c>
      <c r="E45" s="15">
        <f t="shared" si="3"/>
        <v>11.400000000000034</v>
      </c>
      <c r="F45" s="16">
        <f>153.4+141.4</f>
        <v>294.8</v>
      </c>
      <c r="G45" s="44"/>
      <c r="H45" s="21"/>
      <c r="I45" s="45"/>
      <c r="J45" s="45"/>
    </row>
    <row r="46" spans="1:10" ht="19" x14ac:dyDescent="0.2">
      <c r="A46" s="12">
        <f t="shared" si="4"/>
        <v>43</v>
      </c>
      <c r="B46" s="14" t="s">
        <v>86</v>
      </c>
      <c r="C46" s="14" t="s">
        <v>7</v>
      </c>
      <c r="D46" s="14" t="s">
        <v>9</v>
      </c>
      <c r="E46" s="15">
        <f t="shared" si="3"/>
        <v>1.8000000000000114</v>
      </c>
      <c r="F46" s="16">
        <f>153.4+143.2</f>
        <v>296.60000000000002</v>
      </c>
      <c r="G46" s="44"/>
      <c r="H46" s="21" t="s">
        <v>90</v>
      </c>
      <c r="I46" s="45"/>
      <c r="J46" s="45"/>
    </row>
    <row r="47" spans="1:10" ht="19" x14ac:dyDescent="0.2">
      <c r="A47" s="12">
        <f t="shared" si="4"/>
        <v>44</v>
      </c>
      <c r="B47" s="14" t="s">
        <v>10</v>
      </c>
      <c r="C47" s="14" t="s">
        <v>7</v>
      </c>
      <c r="D47" s="14" t="s">
        <v>9</v>
      </c>
      <c r="E47" s="15">
        <f t="shared" si="3"/>
        <v>3.3999999999999773</v>
      </c>
      <c r="F47" s="16">
        <f>153.4+146.6</f>
        <v>300</v>
      </c>
      <c r="G47" s="48"/>
      <c r="H47" s="49" t="s">
        <v>38</v>
      </c>
      <c r="I47" s="17"/>
      <c r="J47" s="17"/>
    </row>
    <row r="48" spans="1:10" ht="19" x14ac:dyDescent="0.2">
      <c r="A48" s="12">
        <f t="shared" ref="A48:A50" si="6">A47+1</f>
        <v>45</v>
      </c>
      <c r="B48" s="14" t="s">
        <v>12</v>
      </c>
      <c r="C48" s="14" t="s">
        <v>6</v>
      </c>
      <c r="D48" s="14" t="s">
        <v>13</v>
      </c>
      <c r="E48" s="15">
        <f t="shared" si="3"/>
        <v>2.8999999999999773</v>
      </c>
      <c r="F48" s="16">
        <f>153.4+149.5</f>
        <v>302.89999999999998</v>
      </c>
      <c r="G48" s="48"/>
      <c r="H48" s="48"/>
      <c r="I48" s="17"/>
      <c r="J48" s="17"/>
    </row>
    <row r="49" spans="1:10" ht="19" x14ac:dyDescent="0.2">
      <c r="A49" s="12">
        <f t="shared" si="6"/>
        <v>46</v>
      </c>
      <c r="B49" s="14" t="s">
        <v>40</v>
      </c>
      <c r="C49" s="14" t="s">
        <v>7</v>
      </c>
      <c r="D49" s="14" t="s">
        <v>5</v>
      </c>
      <c r="E49" s="15">
        <f t="shared" si="3"/>
        <v>1.7000000000000455</v>
      </c>
      <c r="F49" s="16">
        <f>153.4+151.2</f>
        <v>304.60000000000002</v>
      </c>
      <c r="G49" s="48"/>
      <c r="H49" s="48"/>
      <c r="I49" s="17"/>
      <c r="J49" s="17"/>
    </row>
    <row r="50" spans="1:10" ht="48" customHeight="1" x14ac:dyDescent="0.2">
      <c r="A50" s="12">
        <f t="shared" si="6"/>
        <v>47</v>
      </c>
      <c r="B50" s="13" t="s">
        <v>41</v>
      </c>
      <c r="C50" s="14" t="s">
        <v>7</v>
      </c>
      <c r="D50" s="14" t="s">
        <v>5</v>
      </c>
      <c r="E50" s="15">
        <f t="shared" si="3"/>
        <v>0.69999999999998863</v>
      </c>
      <c r="F50" s="16">
        <f>153.4+151.9</f>
        <v>305.3</v>
      </c>
      <c r="G50" s="48"/>
      <c r="H50" s="50"/>
      <c r="I50" s="17"/>
      <c r="J50" s="17"/>
    </row>
    <row r="51" spans="1:10" ht="19" x14ac:dyDescent="0.2">
      <c r="A51" s="8">
        <f t="shared" ref="A51" si="7">A50+1</f>
        <v>48</v>
      </c>
      <c r="B51" s="1" t="s">
        <v>42</v>
      </c>
      <c r="C51" s="1"/>
      <c r="D51" s="1"/>
      <c r="E51" s="2">
        <f t="shared" si="3"/>
        <v>9.9999999999965894E-2</v>
      </c>
      <c r="F51" s="6">
        <f>153.4+152</f>
        <v>305.39999999999998</v>
      </c>
      <c r="G51" s="10"/>
      <c r="H51" s="11" t="s">
        <v>43</v>
      </c>
      <c r="I51" s="7" t="s">
        <v>107</v>
      </c>
      <c r="J51" s="7" t="s">
        <v>112</v>
      </c>
    </row>
    <row r="52" spans="1:10" s="56" customFormat="1" ht="3.65" customHeight="1" thickBot="1" x14ac:dyDescent="0.25">
      <c r="A52" s="51"/>
      <c r="B52" s="52"/>
      <c r="C52" s="52"/>
      <c r="D52" s="52"/>
      <c r="E52" s="53"/>
      <c r="F52" s="54"/>
      <c r="G52" s="52"/>
      <c r="H52" s="52"/>
      <c r="I52" s="55"/>
      <c r="J52" s="55"/>
    </row>
    <row r="53" spans="1:10" s="56" customFormat="1" ht="17.5" x14ac:dyDescent="0.2">
      <c r="A53" s="57" t="s">
        <v>34</v>
      </c>
      <c r="B53" s="20"/>
      <c r="C53" s="20"/>
      <c r="D53" s="20" t="s">
        <v>99</v>
      </c>
      <c r="F53" s="58"/>
      <c r="H53" s="59" t="s">
        <v>101</v>
      </c>
      <c r="I53" s="27"/>
      <c r="J53" s="27"/>
    </row>
    <row r="54" spans="1:10" s="56" customFormat="1" ht="17.5" x14ac:dyDescent="0.2">
      <c r="A54" s="60" t="s">
        <v>35</v>
      </c>
      <c r="B54" s="20"/>
      <c r="C54" s="20"/>
      <c r="D54" s="20" t="s">
        <v>100</v>
      </c>
      <c r="F54" s="58"/>
      <c r="H54" s="20" t="s">
        <v>102</v>
      </c>
      <c r="I54" s="27"/>
      <c r="J54" s="27"/>
    </row>
    <row r="55" spans="1:10" s="56" customFormat="1" ht="17.5" x14ac:dyDescent="0.2">
      <c r="A55" s="57" t="s">
        <v>39</v>
      </c>
      <c r="B55" s="20"/>
      <c r="C55" s="20"/>
      <c r="D55"/>
      <c r="E55" s="61"/>
      <c r="F55" s="58"/>
      <c r="I55" s="27"/>
      <c r="J55" s="27"/>
    </row>
    <row r="56" spans="1:10" s="56" customFormat="1" ht="29.4" customHeight="1" x14ac:dyDescent="0.2">
      <c r="A56" s="66"/>
      <c r="B56" s="66"/>
      <c r="C56" s="66"/>
      <c r="F56" s="58"/>
      <c r="I56" s="27"/>
      <c r="J56" s="27"/>
    </row>
    <row r="57" spans="1:10" x14ac:dyDescent="0.2">
      <c r="H57" s="20"/>
    </row>
    <row r="58" spans="1:10" x14ac:dyDescent="0.2">
      <c r="H58" s="20"/>
    </row>
    <row r="59" spans="1:10" x14ac:dyDescent="0.2">
      <c r="H59" s="20"/>
    </row>
    <row r="60" spans="1:10" x14ac:dyDescent="0.2">
      <c r="H60" s="20"/>
    </row>
    <row r="61" spans="1:10" x14ac:dyDescent="0.2">
      <c r="H61" s="20"/>
    </row>
    <row r="62" spans="1:10" x14ac:dyDescent="0.2">
      <c r="H62" s="20"/>
    </row>
    <row r="63" spans="1:10" x14ac:dyDescent="0.2">
      <c r="H63" s="20"/>
    </row>
    <row r="64" spans="1:10" x14ac:dyDescent="0.2">
      <c r="H64" s="20"/>
    </row>
    <row r="65" spans="1:9" x14ac:dyDescent="0.2">
      <c r="H65" s="20"/>
    </row>
    <row r="66" spans="1:9" x14ac:dyDescent="0.2">
      <c r="H66" s="20"/>
    </row>
    <row r="67" spans="1:9" ht="22.75" customHeight="1" x14ac:dyDescent="0.2">
      <c r="A67" s="20" t="s">
        <v>103</v>
      </c>
      <c r="C67" s="20" t="s">
        <v>45</v>
      </c>
      <c r="E67" s="20"/>
      <c r="H67" s="20"/>
      <c r="I67" s="20"/>
    </row>
    <row r="68" spans="1:9" x14ac:dyDescent="0.2">
      <c r="A68"/>
      <c r="E68" s="20"/>
      <c r="H68" s="20"/>
      <c r="I68" s="20"/>
    </row>
    <row r="69" spans="1:9" x14ac:dyDescent="0.2">
      <c r="C69" s="62"/>
      <c r="E69" s="20"/>
      <c r="H69" s="20"/>
      <c r="I69" s="20"/>
    </row>
    <row r="70" spans="1:9" x14ac:dyDescent="0.2">
      <c r="A70" s="24"/>
      <c r="E70" s="20"/>
      <c r="H70" s="20"/>
      <c r="I70" s="20"/>
    </row>
    <row r="71" spans="1:9" x14ac:dyDescent="0.2">
      <c r="B71"/>
      <c r="E71" s="20"/>
      <c r="H71" s="20"/>
    </row>
    <row r="72" spans="1:9" ht="17.5" x14ac:dyDescent="0.2">
      <c r="E72" s="56"/>
      <c r="H72" s="20"/>
    </row>
    <row r="73" spans="1:9" ht="17.5" x14ac:dyDescent="0.2">
      <c r="B73"/>
      <c r="D73" s="56"/>
      <c r="H73" s="20"/>
    </row>
    <row r="74" spans="1:9" ht="17.5" x14ac:dyDescent="0.2">
      <c r="C74" s="56"/>
      <c r="H74" s="20"/>
    </row>
    <row r="75" spans="1:9" x14ac:dyDescent="0.2">
      <c r="H75" s="20"/>
    </row>
    <row r="76" spans="1:9" x14ac:dyDescent="0.2">
      <c r="H76" s="20"/>
    </row>
    <row r="77" spans="1:9" x14ac:dyDescent="0.2">
      <c r="H77" s="20"/>
    </row>
    <row r="78" spans="1:9" ht="17.5" x14ac:dyDescent="0.2">
      <c r="B78" s="56"/>
      <c r="H78" s="20"/>
    </row>
    <row r="79" spans="1:9" x14ac:dyDescent="0.2">
      <c r="H79" s="20"/>
    </row>
    <row r="80" spans="1:9" x14ac:dyDescent="0.2">
      <c r="H80" s="20"/>
    </row>
    <row r="81" spans="1:9" x14ac:dyDescent="0.2">
      <c r="H81" s="20"/>
    </row>
    <row r="82" spans="1:9" ht="34" customHeight="1" x14ac:dyDescent="0.2">
      <c r="A82" s="66"/>
      <c r="B82" s="66"/>
      <c r="C82" s="66"/>
      <c r="D82" s="66"/>
      <c r="E82" s="20"/>
      <c r="H82" s="20"/>
      <c r="I82" s="20"/>
    </row>
    <row r="83" spans="1:9" x14ac:dyDescent="0.2">
      <c r="A83"/>
      <c r="E83" s="20"/>
      <c r="H83"/>
      <c r="I83" s="20"/>
    </row>
    <row r="84" spans="1:9" x14ac:dyDescent="0.2">
      <c r="H84"/>
    </row>
    <row r="85" spans="1:9" x14ac:dyDescent="0.2">
      <c r="H85"/>
    </row>
    <row r="86" spans="1:9" x14ac:dyDescent="0.2">
      <c r="H86" s="20"/>
    </row>
    <row r="87" spans="1:9" x14ac:dyDescent="0.2">
      <c r="H87" s="20"/>
    </row>
    <row r="88" spans="1:9" x14ac:dyDescent="0.2">
      <c r="H88" s="20"/>
    </row>
    <row r="89" spans="1:9" x14ac:dyDescent="0.2">
      <c r="H89" s="20"/>
    </row>
    <row r="90" spans="1:9" x14ac:dyDescent="0.2">
      <c r="H90" s="20"/>
    </row>
    <row r="91" spans="1:9" x14ac:dyDescent="0.2">
      <c r="H91" s="20"/>
    </row>
    <row r="92" spans="1:9" x14ac:dyDescent="0.2">
      <c r="H92" s="20"/>
    </row>
    <row r="93" spans="1:9" x14ac:dyDescent="0.2">
      <c r="E93" s="20"/>
      <c r="H93" s="20"/>
    </row>
    <row r="94" spans="1:9" x14ac:dyDescent="0.2">
      <c r="E94" s="20"/>
      <c r="H94" s="20"/>
    </row>
    <row r="95" spans="1:9" x14ac:dyDescent="0.2">
      <c r="E95" s="62"/>
      <c r="H95" s="20"/>
    </row>
    <row r="96" spans="1:9" x14ac:dyDescent="0.2">
      <c r="B96"/>
      <c r="E96" s="20"/>
      <c r="H96" s="20"/>
    </row>
    <row r="97" spans="5:8" ht="17.5" x14ac:dyDescent="0.2">
      <c r="E97" s="56"/>
      <c r="H97" s="20"/>
    </row>
    <row r="98" spans="5:8" x14ac:dyDescent="0.2">
      <c r="H98" s="20"/>
    </row>
    <row r="99" spans="5:8" x14ac:dyDescent="0.2">
      <c r="H99" s="20"/>
    </row>
    <row r="100" spans="5:8" x14ac:dyDescent="0.2">
      <c r="H100" s="20"/>
    </row>
    <row r="101" spans="5:8" x14ac:dyDescent="0.2">
      <c r="H101" s="20"/>
    </row>
    <row r="102" spans="5:8" x14ac:dyDescent="0.2">
      <c r="H102" s="20"/>
    </row>
    <row r="103" spans="5:8" x14ac:dyDescent="0.2">
      <c r="H103" s="20"/>
    </row>
    <row r="104" spans="5:8" x14ac:dyDescent="0.2">
      <c r="H104" s="20"/>
    </row>
    <row r="105" spans="5:8" x14ac:dyDescent="0.2">
      <c r="H105" s="20"/>
    </row>
    <row r="106" spans="5:8" x14ac:dyDescent="0.2">
      <c r="H106" s="20"/>
    </row>
    <row r="107" spans="5:8" x14ac:dyDescent="0.2">
      <c r="H107" s="20"/>
    </row>
    <row r="108" spans="5:8" x14ac:dyDescent="0.2">
      <c r="H108" s="20"/>
    </row>
    <row r="109" spans="5:8" x14ac:dyDescent="0.2">
      <c r="H109" s="20"/>
    </row>
    <row r="110" spans="5:8" x14ac:dyDescent="0.2">
      <c r="H110" s="20"/>
    </row>
    <row r="111" spans="5:8" x14ac:dyDescent="0.2">
      <c r="H111" s="20"/>
    </row>
    <row r="112" spans="5:8" x14ac:dyDescent="0.2">
      <c r="H112" s="20"/>
    </row>
    <row r="113" spans="8:8" x14ac:dyDescent="0.2">
      <c r="H113" s="20"/>
    </row>
    <row r="114" spans="8:8" x14ac:dyDescent="0.2">
      <c r="H114" s="20"/>
    </row>
    <row r="115" spans="8:8" x14ac:dyDescent="0.2">
      <c r="H115" s="20"/>
    </row>
    <row r="116" spans="8:8" x14ac:dyDescent="0.2">
      <c r="H116" s="20"/>
    </row>
    <row r="117" spans="8:8" x14ac:dyDescent="0.2">
      <c r="H117" s="20"/>
    </row>
    <row r="118" spans="8:8" x14ac:dyDescent="0.2">
      <c r="H118" s="20"/>
    </row>
    <row r="119" spans="8:8" x14ac:dyDescent="0.2">
      <c r="H119" s="20"/>
    </row>
    <row r="120" spans="8:8" x14ac:dyDescent="0.2">
      <c r="H120" s="20"/>
    </row>
    <row r="121" spans="8:8" x14ac:dyDescent="0.2">
      <c r="H121" s="20"/>
    </row>
    <row r="122" spans="8:8" x14ac:dyDescent="0.2">
      <c r="H122" s="20"/>
    </row>
    <row r="123" spans="8:8" x14ac:dyDescent="0.2">
      <c r="H123" s="20"/>
    </row>
    <row r="124" spans="8:8" x14ac:dyDescent="0.2">
      <c r="H124" s="20"/>
    </row>
    <row r="125" spans="8:8" x14ac:dyDescent="0.2">
      <c r="H125" s="20"/>
    </row>
    <row r="126" spans="8:8" x14ac:dyDescent="0.2">
      <c r="H126" s="20"/>
    </row>
    <row r="127" spans="8:8" x14ac:dyDescent="0.2">
      <c r="H127" s="20"/>
    </row>
    <row r="128" spans="8:8" x14ac:dyDescent="0.2">
      <c r="H128" s="20"/>
    </row>
    <row r="129" spans="8:8" x14ac:dyDescent="0.2">
      <c r="H129" s="20"/>
    </row>
    <row r="130" spans="8:8" x14ac:dyDescent="0.2">
      <c r="H130" s="20"/>
    </row>
    <row r="131" spans="8:8" x14ac:dyDescent="0.2">
      <c r="H131" s="20"/>
    </row>
  </sheetData>
  <mergeCells count="3">
    <mergeCell ref="A56:C56"/>
    <mergeCell ref="C82:D82"/>
    <mergeCell ref="A82:B82"/>
  </mergeCells>
  <phoneticPr fontId="2"/>
  <pageMargins left="0.23622047244094491" right="0.23622047244094491" top="0.35433070866141736" bottom="0.35433070866141736" header="0.31496062992125984" footer="0.31496062992125984"/>
  <pageSetup paperSize="9" scale="40" fitToHeight="0" orientation="portrait" horizontalDpi="4294967293" verticalDpi="4294967293" r:id="rId1"/>
  <headerFooter alignWithMargins="0"/>
  <rowBreaks count="1" manualBreakCount="1">
    <brk id="80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神戸200</vt:lpstr>
      <vt:lpstr>神戸200!Print_Area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Smith</dc:creator>
  <cp:lastModifiedBy>PAC13</cp:lastModifiedBy>
  <cp:lastPrinted>2026-03-02T10:48:23Z</cp:lastPrinted>
  <dcterms:created xsi:type="dcterms:W3CDTF">2011-02-06T12:06:47Z</dcterms:created>
  <dcterms:modified xsi:type="dcterms:W3CDTF">2026-03-06T23:21:27Z</dcterms:modified>
</cp:coreProperties>
</file>